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SouraD\Downloads\"/>
    </mc:Choice>
  </mc:AlternateContent>
  <xr:revisionPtr revIDLastSave="0" documentId="13_ncr:1_{DD7834F5-720D-4FDF-8440-A973FF5B3434}" xr6:coauthVersionLast="47" xr6:coauthVersionMax="47" xr10:uidLastSave="{00000000-0000-0000-0000-000000000000}"/>
  <bookViews>
    <workbookView xWindow="38280" yWindow="-120" windowWidth="38640" windowHeight="15840" xr2:uid="{E2314670-6DDB-4613-826F-A66A2A72BAD8}"/>
  </bookViews>
  <sheets>
    <sheet name="cost | procedure | year" sheetId="1" r:id="rId1"/>
    <sheet name="cost | age &amp; prov" sheetId="4" r:id="rId2"/>
    <sheet name="cost | procedure | age &amp; prov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"09/04/2019 16:41:58"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4" l="1"/>
  <c r="J60" i="4"/>
  <c r="I60" i="4"/>
  <c r="H60" i="4"/>
  <c r="G60" i="4"/>
  <c r="F60" i="4"/>
  <c r="E60" i="4"/>
  <c r="D60" i="4"/>
  <c r="C60" i="4"/>
  <c r="B60" i="4"/>
  <c r="K48" i="4"/>
  <c r="J48" i="4"/>
  <c r="I48" i="4"/>
  <c r="H48" i="4"/>
  <c r="G48" i="4"/>
  <c r="F48" i="4"/>
  <c r="E48" i="4"/>
  <c r="D48" i="4"/>
  <c r="C48" i="4"/>
  <c r="B48" i="4"/>
  <c r="K36" i="4"/>
  <c r="J36" i="4"/>
  <c r="I36" i="4"/>
  <c r="H36" i="4"/>
  <c r="G36" i="4"/>
  <c r="F36" i="4"/>
  <c r="E36" i="4"/>
  <c r="D36" i="4"/>
  <c r="C36" i="4"/>
  <c r="B36" i="4"/>
  <c r="K24" i="4"/>
  <c r="J24" i="4"/>
  <c r="I24" i="4"/>
  <c r="H24" i="4"/>
  <c r="G24" i="4"/>
  <c r="F24" i="4"/>
  <c r="E24" i="4"/>
  <c r="D24" i="4"/>
  <c r="C24" i="4"/>
  <c r="B24" i="4"/>
  <c r="K12" i="4"/>
  <c r="J12" i="4"/>
  <c r="I12" i="4"/>
  <c r="H12" i="4"/>
  <c r="G12" i="4"/>
  <c r="F12" i="4"/>
  <c r="E12" i="4"/>
  <c r="D12" i="4"/>
  <c r="C12" i="4"/>
  <c r="B12" i="4"/>
  <c r="F44" i="1" l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C40" i="1"/>
  <c r="B40" i="1"/>
  <c r="E37" i="1"/>
  <c r="C37" i="1"/>
  <c r="B37" i="1"/>
  <c r="F36" i="1"/>
  <c r="E36" i="1"/>
  <c r="D36" i="1"/>
  <c r="C36" i="1"/>
  <c r="B36" i="1"/>
  <c r="D25" i="1"/>
  <c r="D24" i="1" s="1"/>
  <c r="F24" i="1"/>
  <c r="E24" i="1"/>
  <c r="C24" i="1"/>
  <c r="B24" i="1"/>
  <c r="E23" i="1"/>
  <c r="E38" i="1" s="1"/>
  <c r="D23" i="1"/>
  <c r="C23" i="1"/>
  <c r="C38" i="1" s="1"/>
  <c r="B23" i="1"/>
  <c r="F22" i="1"/>
  <c r="F37" i="1" s="1"/>
  <c r="F9" i="1"/>
  <c r="E9" i="1"/>
  <c r="E15" i="1" s="1"/>
  <c r="D9" i="1"/>
  <c r="D15" i="1" s="1"/>
  <c r="C9" i="1"/>
  <c r="C39" i="1" s="1"/>
  <c r="B9" i="1"/>
  <c r="D39" i="1" l="1"/>
  <c r="F39" i="1"/>
  <c r="C30" i="1"/>
  <c r="D30" i="1"/>
  <c r="D45" i="1" s="1"/>
  <c r="E30" i="1"/>
  <c r="E45" i="1" s="1"/>
  <c r="F15" i="1"/>
  <c r="E39" i="1"/>
  <c r="B39" i="1"/>
  <c r="B30" i="1"/>
  <c r="B15" i="1"/>
  <c r="C15" i="1"/>
  <c r="F23" i="1"/>
  <c r="F30" i="1" s="1"/>
  <c r="B38" i="1"/>
  <c r="B45" i="1" l="1"/>
  <c r="F45" i="1"/>
  <c r="F38" i="1"/>
  <c r="C45" i="1"/>
</calcChain>
</file>

<file path=xl/sharedStrings.xml><?xml version="1.0" encoding="utf-8"?>
<sst xmlns="http://schemas.openxmlformats.org/spreadsheetml/2006/main" count="328" uniqueCount="44">
  <si>
    <t xml:space="preserve"> </t>
  </si>
  <si>
    <t>2021</t>
  </si>
  <si>
    <t>2022</t>
  </si>
  <si>
    <t>2023</t>
  </si>
  <si>
    <t>2024</t>
  </si>
  <si>
    <t>2025</t>
  </si>
  <si>
    <t>Total</t>
  </si>
  <si>
    <t>-</t>
  </si>
  <si>
    <t>QC</t>
  </si>
  <si>
    <t>ON</t>
  </si>
  <si>
    <t>MB</t>
  </si>
  <si>
    <t>SK</t>
  </si>
  <si>
    <t>AB</t>
  </si>
  <si>
    <t>ANNÉES CIVILES</t>
  </si>
  <si>
    <r>
      <t>Coût total des soins (excluant les frais d</t>
    </r>
    <r>
      <rPr>
        <b/>
        <sz val="12"/>
        <color theme="0"/>
        <rFont val="Calibri"/>
        <family val="2"/>
      </rPr>
      <t>’</t>
    </r>
    <r>
      <rPr>
        <b/>
        <sz val="12"/>
        <color theme="0"/>
        <rFont val="Calibri"/>
        <family val="2"/>
        <scheme val="minor"/>
      </rPr>
      <t>administration et les contributions des bénéficiaires)</t>
    </r>
  </si>
  <si>
    <t>Soins courants</t>
  </si>
  <si>
    <r>
      <t xml:space="preserve">Total </t>
    </r>
    <r>
      <rPr>
        <b/>
        <sz val="11"/>
        <color rgb="FF000000"/>
        <rFont val="Calibri"/>
        <family val="2"/>
      </rPr>
      <t>–</t>
    </r>
    <r>
      <rPr>
        <b/>
        <sz val="11"/>
        <color rgb="FF000000"/>
        <rFont val="Calibri"/>
        <family val="2"/>
        <scheme val="minor"/>
      </rPr>
      <t xml:space="preserve"> caries</t>
    </r>
  </si>
  <si>
    <t>Caries (de 6 à 19 ans)</t>
  </si>
  <si>
    <t>Caries coronaires (adultes)</t>
  </si>
  <si>
    <t>Caries radiculaires (adultes)</t>
  </si>
  <si>
    <t>Édentulisme</t>
  </si>
  <si>
    <t>Parodontologie</t>
  </si>
  <si>
    <t>Population traitée par type de soins</t>
  </si>
  <si>
    <t>Coût des soins par population traitée et type de soins</t>
  </si>
  <si>
    <r>
      <t>COÛT TOTAL PAR GROUPE D</t>
    </r>
    <r>
      <rPr>
        <b/>
        <sz val="16"/>
        <color theme="0"/>
        <rFont val="Calibri"/>
        <family val="2"/>
      </rPr>
      <t>’</t>
    </r>
    <r>
      <rPr>
        <b/>
        <sz val="16"/>
        <color theme="0"/>
        <rFont val="Calibri"/>
        <family val="2"/>
        <scheme val="minor"/>
      </rPr>
      <t>ÂGE ET PROVINCE</t>
    </r>
  </si>
  <si>
    <t>T.-N.-L.</t>
  </si>
  <si>
    <t>Î.-P.-E.</t>
  </si>
  <si>
    <t>N.-É.</t>
  </si>
  <si>
    <t>N.-B.</t>
  </si>
  <si>
    <t>C.-B.</t>
  </si>
  <si>
    <t>11 ans et moins</t>
  </si>
  <si>
    <t>De 12 à 19 ans</t>
  </si>
  <si>
    <t>De 20 à 39 ans</t>
  </si>
  <si>
    <t>De 40 à 59 ans</t>
  </si>
  <si>
    <t>De 60 à 64 ans</t>
  </si>
  <si>
    <t>65 ans et plus</t>
  </si>
  <si>
    <t>COÛT DES SOINS COURANTS</t>
  </si>
  <si>
    <t>COÛT DE TRAITEMENT DE MALADIES</t>
  </si>
  <si>
    <t>Résines de scellement</t>
  </si>
  <si>
    <t>Traitements au fluorure</t>
  </si>
  <si>
    <t>ONT.</t>
  </si>
  <si>
    <t>MAN.</t>
  </si>
  <si>
    <t>SASK.</t>
  </si>
  <si>
    <t>ALB.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</si>
</sst>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&quot;$&quot;_ ;_ * \(#,##0.00\)\ &quot;$&quot;_ ;_ * &quot;-&quot;??_)\ &quot;$&quot;_ ;_ @_ "/>
    <numFmt numFmtId="165" formatCode="&quot;$&quot;#,##0"/>
    <numFmt numFmtId="166" formatCode="&quot;$&quot;#,##0.0"/>
    <numFmt numFmtId="167" formatCode="&quot;$&quot;#,##0.00"/>
    <numFmt numFmtId="168" formatCode="_ * #,##0_)\ [$$-C0C]_ ;_ * \(#,##0\)\ [$$-C0C]_ ;_ * &quot;-&quot;??_)\ [$$-C0C]_ ;_ @_ "/>
    <numFmt numFmtId="169" formatCode="_ * #,##0_)\ &quot;$&quot;_ ;_ * \(#,##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rgb="FF000000"/>
      <name val="Calibri"/>
      <family val="2"/>
    </font>
    <font>
      <b/>
      <sz val="16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0" fontId="4" fillId="0" borderId="0" xfId="0" applyNumberFormat="1" applyFont="1"/>
    <xf numFmtId="0" fontId="5" fillId="0" borderId="0" xfId="0" applyFont="1"/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left" vertical="center"/>
    </xf>
    <xf numFmtId="16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2" fillId="0" borderId="0" xfId="0" applyFont="1"/>
    <xf numFmtId="165" fontId="0" fillId="0" borderId="0" xfId="0" applyNumberFormat="1"/>
    <xf numFmtId="3" fontId="6" fillId="0" borderId="0" xfId="0" applyNumberFormat="1" applyFont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horizontal="left"/>
    </xf>
    <xf numFmtId="164" fontId="0" fillId="0" borderId="0" xfId="1" applyFont="1"/>
    <xf numFmtId="0" fontId="6" fillId="0" borderId="0" xfId="0" quotePrefix="1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164" fontId="0" fillId="0" borderId="0" xfId="1" applyFont="1" applyAlignment="1">
      <alignment horizontal="right"/>
    </xf>
    <xf numFmtId="168" fontId="0" fillId="0" borderId="0" xfId="0" applyNumberFormat="1" applyAlignment="1">
      <alignment vertical="center"/>
    </xf>
    <xf numFmtId="168" fontId="3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9" fontId="6" fillId="0" borderId="0" xfId="1" applyNumberFormat="1" applyFont="1" applyAlignment="1">
      <alignment horizontal="right" vertical="center"/>
    </xf>
    <xf numFmtId="168" fontId="0" fillId="0" borderId="0" xfId="0" applyNumberFormat="1"/>
    <xf numFmtId="168" fontId="0" fillId="0" borderId="0" xfId="0" applyNumberFormat="1" applyAlignment="1">
      <alignment horizontal="right" vertical="center"/>
    </xf>
    <xf numFmtId="168" fontId="6" fillId="0" borderId="0" xfId="0" quotePrefix="1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0" xfId="0" applyNumberFormat="1" applyFont="1"/>
    <xf numFmtId="168" fontId="6" fillId="0" borderId="0" xfId="0" applyNumberFormat="1" applyFont="1" applyAlignment="1">
      <alignment horizontal="center" vertical="center"/>
    </xf>
    <xf numFmtId="168" fontId="0" fillId="0" borderId="0" xfId="1" applyNumberFormat="1" applyFont="1"/>
    <xf numFmtId="168" fontId="6" fillId="0" borderId="0" xfId="1" applyNumberFormat="1" applyFont="1" applyAlignment="1">
      <alignment horizontal="right" vertical="center"/>
    </xf>
    <xf numFmtId="168" fontId="0" fillId="0" borderId="0" xfId="0" applyNumberFormat="1" applyAlignment="1">
      <alignment horizontal="right"/>
    </xf>
    <xf numFmtId="168" fontId="0" fillId="0" borderId="0" xfId="0" applyNumberFormat="1" applyAlignment="1">
      <alignment horizontal="left"/>
    </xf>
    <xf numFmtId="169" fontId="0" fillId="0" borderId="0" xfId="0" applyNumberFormat="1"/>
    <xf numFmtId="169" fontId="6" fillId="0" borderId="0" xfId="0" quotePrefix="1" applyNumberFormat="1" applyFont="1" applyAlignment="1">
      <alignment horizontal="left" vertical="center"/>
    </xf>
    <xf numFmtId="169" fontId="6" fillId="0" borderId="0" xfId="0" applyNumberFormat="1" applyFont="1" applyAlignment="1">
      <alignment horizontal="left" vertical="center"/>
    </xf>
    <xf numFmtId="169" fontId="5" fillId="0" borderId="0" xfId="0" applyNumberFormat="1" applyFont="1"/>
    <xf numFmtId="169" fontId="6" fillId="0" borderId="0" xfId="0" quotePrefix="1" applyNumberFormat="1" applyFont="1" applyAlignment="1">
      <alignment vertical="center"/>
    </xf>
    <xf numFmtId="169" fontId="6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vertical="center"/>
    </xf>
    <xf numFmtId="0" fontId="2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9" fontId="0" fillId="0" borderId="0" xfId="1" applyNumberFormat="1" applyFont="1"/>
  </cellXfs>
  <cellStyles count="2">
    <cellStyle name="Currency" xfId="1" builtinId="4"/>
    <cellStyle name="Normal" xfId="0" builtinId="0"/>
  </cellStyles>
  <dxfs count="3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_ * #,##0_)\ &quot;$&quot;_ ;_ * \(#,##0\)\ &quot;$&quot;_ ;_ * &quot;-&quot;??_)\ &quot;$&quot;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9" formatCode="_ * #,##0_)\ &quot;$&quot;_ ;_ * \(#,##0\)\ &quot;$&quot;_ ;_ * &quot;-&quot;??_)\ &quot;$&quot;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9" formatCode="_ * #,##0_)\ &quot;$&quot;_ ;_ * \(#,##0\)\ &quot;$&quot;_ ;_ * &quot;-&quot;??_)\ &quot;$&quot;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 * #,##0_)\ [$$-C0C]_ ;_ * \(#,##0\)\ [$$-C0C]_ ;_ * &quot;-&quot;??_)\ [$$-C0C]_ ;_ @_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_ * #,##0_)\ [$$-C0C]_ ;_ * \(#,##0\)\ [$$-C0C]_ ;_ * &quot;-&quot;??_)\ [$$-C0C]_ ;_ @_ 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 * #,##0_)\ &quot;$&quot;_ ;_ * \(#,##0\)\ &quot;$&quot;_ ;_ * &quot;-&quot;??_)\ &quot;$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_ * #,##0_)\ [$$-C0C]_ ;_ * \(#,##0\)\ [$$-C0C]_ ;_ * &quot;-&quot;??_)\ [$$-C0C]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D6DADC"/>
        </left>
        <right style="medium">
          <color rgb="FFD6DAD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FCAF1-D007-4ABF-B302-783881C993C9}" name="Table391027321112" displayName="Table391027321112" ref="A5:F15" totalsRowShown="0" headerRowDxfId="386" dataDxfId="385">
  <tableColumns count="6">
    <tableColumn id="1" xr3:uid="{A48E3C83-27B4-4AA3-A95B-ED447F97C8F0}" name=" " dataDxfId="384" totalsRowDxfId="383"/>
    <tableColumn id="3" xr3:uid="{C3F8D056-A87E-4469-A3A5-2C0644A68081}" name="2021" dataDxfId="382"/>
    <tableColumn id="4" xr3:uid="{F1E1D488-D9A7-4F0D-84A3-438ED470D44D}" name="2022" dataDxfId="381"/>
    <tableColumn id="5" xr3:uid="{2F6F19DA-B146-4FBD-8094-6A87C3B5CA5F}" name="2023" dataDxfId="380"/>
    <tableColumn id="6" xr3:uid="{741C98FF-9071-4867-A239-AEF020E9B2CB}" name="2024" dataDxfId="379"/>
    <tableColumn id="7" xr3:uid="{09788248-EF53-40B1-BF1B-6794579866D8}" name="2025" dataDxfId="378"/>
  </tableColumns>
  <tableStyleInfo name="TableStyleLight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307F75-C72E-4C0D-A2FB-0F7D4F8156AA}" name="Table391027321112511" displayName="Table391027321112511" ref="A17:K24" totalsRowShown="0" headerRowDxfId="215" dataDxfId="214">
  <tableColumns count="11">
    <tableColumn id="1" xr3:uid="{22515156-92C6-47C4-ACE7-B6F04E8BA140}" name=" " dataDxfId="213" totalsRowDxfId="212"/>
    <tableColumn id="3" xr3:uid="{56DEF74B-592E-4ED8-9FF9-2466ED3AEB5C}" name="T.-N.-L." dataDxfId="211" totalsRowDxfId="210"/>
    <tableColumn id="8" xr3:uid="{7BCFC282-4790-4E12-9E11-BD92AF587E70}" name="Î.-P.-E." dataDxfId="209" totalsRowDxfId="208"/>
    <tableColumn id="9" xr3:uid="{EE663E2B-7656-4B5D-A051-3D51164EFA4E}" name="N.-É." dataDxfId="207" totalsRowDxfId="206"/>
    <tableColumn id="10" xr3:uid="{DC3EA776-C7A3-4914-858A-6A82E6756D46}" name="N.-B." dataDxfId="205" totalsRowDxfId="204"/>
    <tableColumn id="11" xr3:uid="{CA36090D-3893-44AB-8C12-1BAE7C8C7DDA}" name="QC" dataDxfId="203" totalsRowDxfId="202"/>
    <tableColumn id="4" xr3:uid="{CD0DDAA1-D9DB-4802-9F26-66AB259ABC8C}" name="ONT." dataDxfId="201" totalsRowDxfId="200"/>
    <tableColumn id="5" xr3:uid="{1C83D00C-B7E7-4D96-A39C-D8291B05AAB4}" name="MAN." dataDxfId="199" totalsRowDxfId="198"/>
    <tableColumn id="6" xr3:uid="{9E10D243-6C1F-45F4-A12E-F76A38174863}" name="SASK." dataDxfId="197" totalsRowDxfId="196"/>
    <tableColumn id="7" xr3:uid="{E13E3019-F671-4821-BFB3-3B1383BEE97D}" name="ALB." dataDxfId="195" totalsRowDxfId="194"/>
    <tableColumn id="2" xr3:uid="{98625F85-F3C9-48FF-8EED-CDC904E6AA06}" name="C.-B." dataDxfId="193" totalsRowDxfId="192"/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5C8C077-90BF-40E6-A032-837CEB6B2A85}" name="Table39102732111251112" displayName="Table39102732111251112" ref="A29:K36" totalsRowShown="0" headerRowDxfId="191" dataDxfId="190">
  <tableColumns count="11">
    <tableColumn id="1" xr3:uid="{015342E3-0B0C-44CE-A62E-573816526DDB}" name=" " dataDxfId="189" totalsRowDxfId="188"/>
    <tableColumn id="3" xr3:uid="{C7FAFBF8-53EE-4FC6-B564-EAFDAED64808}" name="T.-N.-L." dataDxfId="187" totalsRowDxfId="186"/>
    <tableColumn id="8" xr3:uid="{F1A44411-5D10-455C-9CBD-E986E53DDDAE}" name="Î.-P.-E." dataDxfId="185" totalsRowDxfId="184"/>
    <tableColumn id="9" xr3:uid="{3774F753-BD58-4B7D-ACC0-DEACD2EA5E91}" name="N.-É." dataDxfId="183" totalsRowDxfId="182"/>
    <tableColumn id="10" xr3:uid="{BC2DDFAF-C55D-4AA0-8412-9F34C3697AB8}" name="N.-B." dataDxfId="181" totalsRowDxfId="180"/>
    <tableColumn id="11" xr3:uid="{CDF1BB44-31E1-40F4-9107-25CCFE7EAE75}" name="QC" dataDxfId="179" totalsRowDxfId="178"/>
    <tableColumn id="4" xr3:uid="{A81CA794-7111-45D9-8B4F-7B2D45D48FE2}" name="ONT." dataDxfId="177" totalsRowDxfId="176"/>
    <tableColumn id="5" xr3:uid="{270F57E1-2F1D-42A0-971D-49EE5CD9ACB6}" name="MAN." dataDxfId="175" totalsRowDxfId="174"/>
    <tableColumn id="6" xr3:uid="{56ECEFA0-D530-432A-960D-F8B0A7A374A0}" name="SASK." dataDxfId="173" totalsRowDxfId="172"/>
    <tableColumn id="7" xr3:uid="{AFDA4181-A08D-498D-A556-F339EFAA3CB5}" name="ALB." dataDxfId="171" totalsRowDxfId="170"/>
    <tableColumn id="2" xr3:uid="{C5327D23-CA8D-4B5F-B419-6C821F6AC046}" name="C.-B." dataDxfId="169" totalsRowDxfId="168"/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18C190-3000-4996-A81C-8E0ED0F9E461}" name="Table39102732111251113" displayName="Table39102732111251113" ref="A41:K48" totalsRowShown="0" headerRowDxfId="167" dataDxfId="166">
  <tableColumns count="11">
    <tableColumn id="1" xr3:uid="{07552742-98D3-40A5-809F-CB86C52CF7BC}" name=" " dataDxfId="10" totalsRowDxfId="165"/>
    <tableColumn id="3" xr3:uid="{8905AE52-44FE-4547-A783-C94AE223FDB2}" name="T.-N.-L." dataDxfId="9" totalsRowDxfId="164"/>
    <tableColumn id="8" xr3:uid="{0FD8F485-5438-467B-8E41-B07A576606E9}" name="Î.-P.-E." dataDxfId="8" totalsRowDxfId="163"/>
    <tableColumn id="9" xr3:uid="{36136647-9491-4847-9C04-C07FBF3AD459}" name="N.-É." dataDxfId="7" totalsRowDxfId="162"/>
    <tableColumn id="10" xr3:uid="{B89F8E18-1DA9-475D-BC66-6355FDA27E21}" name="N.-B." dataDxfId="6" totalsRowDxfId="161"/>
    <tableColumn id="11" xr3:uid="{FCB7130B-ACBB-417B-B7F6-BD76EF3916AE}" name="QC" dataDxfId="5" totalsRowDxfId="160"/>
    <tableColumn id="4" xr3:uid="{0E62038B-BCBF-45CD-B824-C4C400A09A7F}" name="ONT." dataDxfId="4" totalsRowDxfId="159"/>
    <tableColumn id="5" xr3:uid="{4DB1710B-FB8C-4B76-BEF3-79F2FF579118}" name="MAN." dataDxfId="3" totalsRowDxfId="158"/>
    <tableColumn id="6" xr3:uid="{84F4B59C-CEDB-43C6-A582-866919BE9FC4}" name="SASK." dataDxfId="2" totalsRowDxfId="157"/>
    <tableColumn id="7" xr3:uid="{4C8C466A-85FE-41F0-9D99-8C2BBBC1540A}" name="ALB." dataDxfId="1" totalsRowDxfId="156"/>
    <tableColumn id="2" xr3:uid="{83C32B0A-7965-4F39-A37A-199B00777F70}" name="C.-B." dataDxfId="0" totalsRowDxfId="155"/>
  </tableColumns>
  <tableStyleInfo name="TableStyleLight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A9325CA-9928-43FC-9438-F5B93753C6A1}" name="Table39102732111251114" displayName="Table39102732111251114" ref="A53:K60" totalsRowShown="0" headerRowDxfId="154" dataDxfId="153">
  <tableColumns count="11">
    <tableColumn id="1" xr3:uid="{8D43B63C-C0C5-4907-888E-ACCBDCF515C6}" name=" " dataDxfId="21" totalsRowDxfId="152"/>
    <tableColumn id="3" xr3:uid="{15C2A601-1EDD-4085-BCDE-06CBB55BE5A9}" name="T.-N.-L." dataDxfId="20" totalsRowDxfId="151"/>
    <tableColumn id="8" xr3:uid="{7FD447FB-C7E7-4842-8683-E83D0A6F22B9}" name="Î.-P.-E." dataDxfId="19" totalsRowDxfId="150"/>
    <tableColumn id="9" xr3:uid="{67820156-1379-4B21-BDAF-FC08E375F883}" name="N.-É." dataDxfId="18" totalsRowDxfId="149"/>
    <tableColumn id="10" xr3:uid="{3399BD25-5296-486D-AD4D-E572A8871BA7}" name="N.-B." dataDxfId="17" totalsRowDxfId="148"/>
    <tableColumn id="11" xr3:uid="{4D35AE14-C8C7-492D-AC14-202F799D9E71}" name="QC" dataDxfId="16" totalsRowDxfId="147"/>
    <tableColumn id="4" xr3:uid="{FC6BFA43-DE2C-4E46-A132-77043D3FE001}" name="ON" dataDxfId="15" totalsRowDxfId="146"/>
    <tableColumn id="5" xr3:uid="{379FF4F8-0703-4B92-94E7-0376FC6DE19B}" name="MB" dataDxfId="14" totalsRowDxfId="145"/>
    <tableColumn id="6" xr3:uid="{FC606992-6A77-40A5-A02F-FD3A6CC3F5CA}" name="SK" dataDxfId="13" totalsRowDxfId="144"/>
    <tableColumn id="7" xr3:uid="{173C2A9C-D302-447F-9BE1-7069E7302189}" name="AB" dataDxfId="12" totalsRowDxfId="143"/>
    <tableColumn id="2" xr3:uid="{FC2D467F-7D76-401D-9A58-CBD1C2626207}" name="C.-B." dataDxfId="11" totalsRowDxfId="142"/>
  </tableColumns>
  <tableStyleInfo name="TableStyleLight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0537FE-227D-4283-BAB5-2791C9CA513A}" name="Table391027321112515" displayName="Table391027321112515" ref="M5:W12" totalsRowShown="0" headerRowDxfId="141" dataDxfId="140">
  <tableColumns count="11">
    <tableColumn id="1" xr3:uid="{31137C7F-AB6C-4C52-8B59-107A3DC2B307}" name=" " dataDxfId="139" totalsRowDxfId="138"/>
    <tableColumn id="3" xr3:uid="{420D767E-0F14-47A4-9996-C4B19DAAECED}" name="T.-N.-L." dataDxfId="137" totalsRowDxfId="136"/>
    <tableColumn id="8" xr3:uid="{C30E46F8-4C67-4BAD-BBE5-2601792A8940}" name="Î.-P.-E." dataDxfId="135" totalsRowDxfId="134"/>
    <tableColumn id="9" xr3:uid="{2CA8254F-69B3-49C0-A908-135FA1201D9F}" name="N.-É." dataDxfId="133" totalsRowDxfId="132"/>
    <tableColumn id="10" xr3:uid="{A9282A15-7513-4CE7-9A3D-497AD0D87818}" name="N.-B." dataDxfId="131" totalsRowDxfId="130"/>
    <tableColumn id="11" xr3:uid="{5539010A-47E4-4928-B3A1-DE36B43AFECC}" name="QC" dataDxfId="129" totalsRowDxfId="128"/>
    <tableColumn id="4" xr3:uid="{2AB12D7E-DFEA-43DE-BE63-1EDD0F27AD52}" name="ON" dataDxfId="127" totalsRowDxfId="126"/>
    <tableColumn id="5" xr3:uid="{6325F844-DEF5-43C0-8A1F-A6C40821D6D2}" name="MB" dataDxfId="125" totalsRowDxfId="124"/>
    <tableColumn id="6" xr3:uid="{20856275-A896-494E-B404-E370B421B5FE}" name="SK" dataDxfId="123" totalsRowDxfId="122"/>
    <tableColumn id="7" xr3:uid="{D392504B-3FBD-436F-9B8F-B002A1979F7F}" name="AB" dataDxfId="121" totalsRowDxfId="120"/>
    <tableColumn id="2" xr3:uid="{58B02627-CF35-4D95-A0A7-64FA237955A5}" name="C.-B." dataDxfId="119" totalsRowDxfId="118"/>
  </tableColumns>
  <tableStyleInfo name="TableStyleLight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599F9A0-E019-4C48-BA30-11669D3EF23D}" name="Table39102732111251116" displayName="Table39102732111251116" ref="M17:W24" totalsRowShown="0" headerRowDxfId="117" dataDxfId="116">
  <tableColumns count="11">
    <tableColumn id="1" xr3:uid="{EC23A198-1145-4E7D-9385-55C1E20B4ADC}" name=" " dataDxfId="115" totalsRowDxfId="114"/>
    <tableColumn id="3" xr3:uid="{48711580-71AE-4C3E-BD5C-3E5052C31B16}" name="T.-N.-L." dataDxfId="113" totalsRowDxfId="112"/>
    <tableColumn id="8" xr3:uid="{77881E3F-DC21-4E3C-A0FA-BA9FD48A6490}" name="Î.-P.-E." dataDxfId="111" totalsRowDxfId="110"/>
    <tableColumn id="9" xr3:uid="{ED847442-795F-4290-8711-4D783F6511E1}" name="N.-É." dataDxfId="109" totalsRowDxfId="108"/>
    <tableColumn id="10" xr3:uid="{18A2ECD9-9CCE-4CFA-981B-8D42D3619874}" name="N.-B." dataDxfId="107" totalsRowDxfId="106"/>
    <tableColumn id="11" xr3:uid="{CACC0B57-9962-4E93-9892-1BF002D88F24}" name="QC" dataDxfId="105" totalsRowDxfId="104"/>
    <tableColumn id="4" xr3:uid="{1A2F6916-967F-42E2-BAC7-77AAC25DC590}" name="ONT." dataDxfId="103" totalsRowDxfId="102"/>
    <tableColumn id="5" xr3:uid="{D99A898A-0B7A-4CCF-B137-17D11C4614A3}" name="MAN." dataDxfId="101" totalsRowDxfId="100"/>
    <tableColumn id="6" xr3:uid="{204AEFE2-4EEC-44D5-953F-DA8680309D94}" name="SASK." dataDxfId="99" totalsRowDxfId="98"/>
    <tableColumn id="7" xr3:uid="{B424E840-7F03-40DF-B4AF-8A159D1FE545}" name="ALB." dataDxfId="97" totalsRowDxfId="96"/>
    <tableColumn id="2" xr3:uid="{A01ABF2D-C2B0-42BC-8294-2A3048321720}" name="C.-B." dataDxfId="95" totalsRowDxfId="94"/>
  </tableColumns>
  <tableStyleInfo name="TableStyleLight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A95B03F-FEBC-40AE-8FBD-944C0EF447A0}" name="Table3910273211125111217" displayName="Table3910273211125111217" ref="M29:W36" totalsRowShown="0" headerRowDxfId="93" dataDxfId="92">
  <tableColumns count="11">
    <tableColumn id="1" xr3:uid="{106EB14C-8BA9-430E-9A9C-F168001FE502}" name=" " dataDxfId="91" totalsRowDxfId="90"/>
    <tableColumn id="3" xr3:uid="{DC73D7D9-1B0C-40DC-8516-D1DFD48753FC}" name="T.-N.-L." dataDxfId="89" totalsRowDxfId="88"/>
    <tableColumn id="8" xr3:uid="{449FB96E-9DBB-4171-B720-E65AD7C67E50}" name="Î.-P.-E." dataDxfId="87" totalsRowDxfId="86"/>
    <tableColumn id="9" xr3:uid="{39F26AF0-DE88-4651-B5E9-EC42E2DB919A}" name="N.-É." dataDxfId="85" totalsRowDxfId="84"/>
    <tableColumn id="10" xr3:uid="{CDE692FF-220E-46F6-BF7A-6140654C4998}" name="N.-B." dataDxfId="83" totalsRowDxfId="82"/>
    <tableColumn id="11" xr3:uid="{2868EEE3-CE41-49EC-91A2-B2E4A703F853}" name="QC" dataDxfId="81" totalsRowDxfId="80"/>
    <tableColumn id="4" xr3:uid="{8B794A3C-8A3C-4643-9B0F-6F02DD4E2110}" name="ONT." dataDxfId="79" totalsRowDxfId="78"/>
    <tableColumn id="5" xr3:uid="{528DF18D-9C58-42B9-B1E6-095214982053}" name="MAN." dataDxfId="77" totalsRowDxfId="76"/>
    <tableColumn id="6" xr3:uid="{1DFE35C7-FB59-4B02-B388-A6BEB2610952}" name="SASK." dataDxfId="75" totalsRowDxfId="74"/>
    <tableColumn id="7" xr3:uid="{F66A2FC0-0A1E-4DB8-A5A1-FC591CB6273D}" name="ALB." dataDxfId="73" totalsRowDxfId="72"/>
    <tableColumn id="2" xr3:uid="{EA68F7B6-A35B-4E76-BD5C-181F7B590AFF}" name="C.-B." dataDxfId="71" totalsRowDxfId="70"/>
  </tableColumns>
  <tableStyleInfo name="TableStyleLight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8F62487-EBE5-453C-AE55-A506CAE8C478}" name="Table3910273211125111318" displayName="Table3910273211125111318" ref="M41:W48" totalsRowShown="0" headerRowDxfId="69" dataDxfId="68">
  <tableColumns count="11">
    <tableColumn id="1" xr3:uid="{0D644A1D-0C63-4D4E-99C9-D1C3AF9F4274}" name=" " dataDxfId="43" totalsRowDxfId="67"/>
    <tableColumn id="3" xr3:uid="{25D15960-5B29-4F38-A7E1-CDC516A3C583}" name="T.-N.-L." dataDxfId="42" totalsRowDxfId="66"/>
    <tableColumn id="8" xr3:uid="{2F2B715A-E912-4218-BFBF-CA0E7ABE0CFC}" name="Î.-P.-E." dataDxfId="41" totalsRowDxfId="65"/>
    <tableColumn id="9" xr3:uid="{E7B4E9D3-E6D3-41FC-8D1C-667ECAA545E5}" name="N.-É." dataDxfId="40" totalsRowDxfId="64"/>
    <tableColumn id="10" xr3:uid="{6F6CFDA3-E78A-48CB-9027-60F566BC7651}" name="N.-B." dataDxfId="39" totalsRowDxfId="63"/>
    <tableColumn id="11" xr3:uid="{4020FF1E-3A82-40D8-9473-126292413AE8}" name="QC" dataDxfId="38" totalsRowDxfId="62"/>
    <tableColumn id="4" xr3:uid="{C1297A59-8283-4666-9298-B59FFD608852}" name="ONT." dataDxfId="37" totalsRowDxfId="61"/>
    <tableColumn id="5" xr3:uid="{B2C93E09-60E6-454E-A407-BD3ED135139D}" name="MAN." dataDxfId="36" totalsRowDxfId="60"/>
    <tableColumn id="6" xr3:uid="{C18739F5-740A-4FB4-A9A4-74D80B6A5509}" name="SASK." dataDxfId="35" totalsRowDxfId="59"/>
    <tableColumn id="7" xr3:uid="{5609DF89-ED67-4D94-BA7C-BBEA00BF98D0}" name="ALB." dataDxfId="34" totalsRowDxfId="58"/>
    <tableColumn id="2" xr3:uid="{5475AE80-FFF6-4A5B-9262-4A6BD61C4097}" name="C.-B." dataDxfId="33" totalsRowDxfId="57"/>
  </tableColumns>
  <tableStyleInfo name="TableStyleLight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A885C87-6448-4D06-8599-8BE3D0F353EC}" name="Table3910273211125111419" displayName="Table3910273211125111419" ref="M53:W60" totalsRowShown="0" headerRowDxfId="56" dataDxfId="55">
  <tableColumns count="11">
    <tableColumn id="1" xr3:uid="{D37D523B-D38C-4575-8B32-0D2AE386B8D1}" name=" " dataDxfId="32" totalsRowDxfId="54"/>
    <tableColumn id="3" xr3:uid="{C0CE87C5-477F-4B8A-95C0-69E2D4F2C271}" name="T.-N.-L." dataDxfId="31" totalsRowDxfId="53"/>
    <tableColumn id="8" xr3:uid="{2F3827FF-54DD-459E-A05F-11E001122BF3}" name="Î.-P.-E." dataDxfId="30" totalsRowDxfId="52"/>
    <tableColumn id="9" xr3:uid="{A42630C1-01F3-4914-97CE-0A0DB1BC0507}" name="N.-É." dataDxfId="29" totalsRowDxfId="51"/>
    <tableColumn id="10" xr3:uid="{A50ECFF6-EF2D-4691-B4B3-3972BC7F2A98}" name="N.-B." dataDxfId="28" totalsRowDxfId="50"/>
    <tableColumn id="11" xr3:uid="{4CD9CD81-CCBB-4C72-B8D5-09EF746AD812}" name="QC" dataDxfId="27" totalsRowDxfId="49"/>
    <tableColumn id="4" xr3:uid="{18F2285F-2D5B-419B-97BA-D129EADEAABD}" name="ON" dataDxfId="26" totalsRowDxfId="48"/>
    <tableColumn id="5" xr3:uid="{15347750-89F3-4401-9804-0D6DE25E756F}" name="MB" dataDxfId="25" totalsRowDxfId="47"/>
    <tableColumn id="6" xr3:uid="{AFDBD086-0DE9-4E07-8E92-EEA63259B667}" name="SK" dataDxfId="24" totalsRowDxfId="46"/>
    <tableColumn id="7" xr3:uid="{E5515F47-C8C9-44C1-968D-C56F27F10734}" name="AB" dataDxfId="23" totalsRowDxfId="45"/>
    <tableColumn id="2" xr3:uid="{E0873447-0C98-4B40-BC27-070756F2AEA4}" name="C.-B." dataDxfId="22" totalsRowDxfId="44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355CBF-4864-4246-BC1A-9D3A2DD80D47}" name="Table39102732111213" displayName="Table39102732111213" ref="A20:F30" totalsRowShown="0" headerRowDxfId="377" dataDxfId="376">
  <tableColumns count="6">
    <tableColumn id="1" xr3:uid="{1F8C1355-FD88-4D22-92E0-0290A5ACC886}" name=" " dataDxfId="375" totalsRowDxfId="374"/>
    <tableColumn id="3" xr3:uid="{3CB21E2A-238F-4CA9-9365-FBB7907E6D16}" name="2021" dataDxfId="373"/>
    <tableColumn id="4" xr3:uid="{5BB70156-5CE0-46FE-A5A7-32592F90B01D}" name="2022" dataDxfId="372"/>
    <tableColumn id="5" xr3:uid="{1361CF03-1AF2-44CF-AA12-A9D2D4B73183}" name="2023" dataDxfId="371"/>
    <tableColumn id="6" xr3:uid="{CC16A219-BCE9-4802-97BB-3868A9F91239}" name="2024" dataDxfId="370"/>
    <tableColumn id="7" xr3:uid="{D04A3131-8302-4F90-B53C-A8E15DE2E668}" name="2025" dataDxfId="369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FC6A9C-3321-46CD-868F-798A96E8641A}" name="Table39102732111214" displayName="Table39102732111214" ref="A35:F45" totalsRowShown="0" headerRowDxfId="368" dataDxfId="367">
  <tableColumns count="6">
    <tableColumn id="1" xr3:uid="{04BFC95B-497B-401E-95A7-FB3FC4A23D47}" name=" " dataDxfId="366" totalsRowDxfId="365"/>
    <tableColumn id="3" xr3:uid="{94E987A3-E58D-45B9-94C6-1E601F7E304C}" name="2021" dataDxfId="364">
      <calculatedColumnFormula>B6/B21</calculatedColumnFormula>
    </tableColumn>
    <tableColumn id="4" xr3:uid="{D1327AB9-AA4D-40E3-96E7-E8C48BE381A1}" name="2022" dataDxfId="363">
      <calculatedColumnFormula>C6/C21</calculatedColumnFormula>
    </tableColumn>
    <tableColumn id="5" xr3:uid="{84F0FE53-E768-411D-B3CD-FF74440D1AEB}" name="2023" dataDxfId="362"/>
    <tableColumn id="6" xr3:uid="{34F7BA0A-278F-4136-8C9E-B6AFD02E811B}" name="2024" dataDxfId="361">
      <calculatedColumnFormula>E6/E21</calculatedColumnFormula>
    </tableColumn>
    <tableColumn id="7" xr3:uid="{C169DEEE-A24D-42D5-A5B6-3B9CCCEAB4D9}" name="2025" dataDxfId="360">
      <calculatedColumnFormula>F6/F21</calculatedColumn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CD4B80F-8B33-423D-9362-376569336D56}" name="Table391027321112550" displayName="Table391027321112550" ref="A5:K12" totalsRowShown="0" headerRowDxfId="359" dataDxfId="358">
  <tableColumns count="11">
    <tableColumn id="1" xr3:uid="{8A8AE11B-F005-465F-AAA8-200FDB8ACD6D}" name=" " dataDxfId="357" totalsRowDxfId="356"/>
    <tableColumn id="3" xr3:uid="{994B5729-3163-4A36-A568-30469D307837}" name="T.-N.-L." dataDxfId="355" totalsRowDxfId="354"/>
    <tableColumn id="8" xr3:uid="{A6493584-3265-4CB8-BFC5-22C308E4D314}" name="Î.-P.-E." dataDxfId="353" totalsRowDxfId="352"/>
    <tableColumn id="9" xr3:uid="{9AE43866-33B3-4FB7-8DEA-E27B5C911B6E}" name="N.-É." dataDxfId="351" totalsRowDxfId="350"/>
    <tableColumn id="10" xr3:uid="{BEDA8E91-B256-4CF2-8D54-0C4700373AF4}" name="N.-B." dataDxfId="349" totalsRowDxfId="348"/>
    <tableColumn id="11" xr3:uid="{8D7BD912-5010-4A10-9E90-257540062359}" name="QC" dataDxfId="347" totalsRowDxfId="346"/>
    <tableColumn id="4" xr3:uid="{000364E7-F181-4EF3-9DA3-709FAE101FA7}" name="ONT." dataDxfId="345" totalsRowDxfId="344"/>
    <tableColumn id="5" xr3:uid="{0C589252-1B1D-4818-9969-230FE74D8AA0}" name="MAN." dataDxfId="343" totalsRowDxfId="342"/>
    <tableColumn id="6" xr3:uid="{44D62E02-5090-4D98-80BC-FC9C66569CFB}" name="SASK." dataDxfId="341" totalsRowDxfId="340"/>
    <tableColumn id="7" xr3:uid="{58EFD027-ECF0-4501-BC5F-516B02F578D9}" name="ALB." dataDxfId="339" totalsRowDxfId="338"/>
    <tableColumn id="2" xr3:uid="{86CB936A-18B9-40F6-889B-D2B9F4447034}" name="C.-B." dataDxfId="337" totalsRowDxfId="336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D056EAE-7CB7-4B6A-BBE1-832EE8EF1274}" name="Table39102732111251151" displayName="Table39102732111251151" ref="A17:K24" totalsRowShown="0" headerRowDxfId="335" dataDxfId="334">
  <tableColumns count="11">
    <tableColumn id="1" xr3:uid="{3BCFC33E-2361-46BD-A74F-D846C96CEE9E}" name=" " dataDxfId="333" totalsRowDxfId="332"/>
    <tableColumn id="3" xr3:uid="{31BB1169-8CBE-4F25-9A74-7F2A77A1C35B}" name="T.-N.-L." dataDxfId="331" totalsRowDxfId="330"/>
    <tableColumn id="8" xr3:uid="{2CB4E6F3-62D9-4C22-AA6C-D59104B9C05F}" name="Î.-P.-E." dataDxfId="329" totalsRowDxfId="328"/>
    <tableColumn id="9" xr3:uid="{F05D6F38-DBBD-43FD-A793-902D5D868522}" name="N.-É." dataDxfId="327" totalsRowDxfId="326"/>
    <tableColumn id="10" xr3:uid="{6578CD39-C6AD-4858-BBD9-021551F89117}" name="N.-B." dataDxfId="325" totalsRowDxfId="324"/>
    <tableColumn id="11" xr3:uid="{5A42890A-1888-431C-9D13-2EF57C2303DF}" name="QC" dataDxfId="323" totalsRowDxfId="322"/>
    <tableColumn id="4" xr3:uid="{0B16CC00-9946-4666-B355-DC26CD100B81}" name="ONT." dataDxfId="321" totalsRowDxfId="320"/>
    <tableColumn id="5" xr3:uid="{1AC35442-5395-4CAA-9420-E2D60D3FC1CC}" name="MAN." dataDxfId="319" totalsRowDxfId="318"/>
    <tableColumn id="6" xr3:uid="{AEBBB809-8F9A-4980-AAED-FC7B102EA69E}" name="SASK." dataDxfId="317" totalsRowDxfId="316"/>
    <tableColumn id="7" xr3:uid="{8D86BB8F-D1DE-42D5-880A-D18527E6CAA8}" name="ALB." dataDxfId="315" totalsRowDxfId="314"/>
    <tableColumn id="2" xr3:uid="{93A44AB3-89CF-4BA3-9E01-4AFD686468E7}" name="C.-B." dataDxfId="313" totalsRowDxfId="312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CA9AB7D-B129-4423-91ED-E2B090EDEB85}" name="Table3910273211125111252" displayName="Table3910273211125111252" ref="A29:K36" totalsRowShown="0" headerRowDxfId="311" dataDxfId="310">
  <tableColumns count="11">
    <tableColumn id="1" xr3:uid="{1B0C7182-9AC9-4F7D-9226-8E1939E49ADD}" name=" " dataDxfId="309" totalsRowDxfId="308"/>
    <tableColumn id="3" xr3:uid="{68B78C21-469A-468A-AB5C-9A248DF00AB3}" name="T.-N.-L." dataDxfId="307" totalsRowDxfId="306"/>
    <tableColumn id="8" xr3:uid="{F468BD0F-66BB-4E81-A1CD-DB6EEB2DCFD1}" name="Î.-P.-E." dataDxfId="305" totalsRowDxfId="304"/>
    <tableColumn id="9" xr3:uid="{4910BEA7-1FFA-425D-A30E-32E0B2DE118B}" name="N.-É." dataDxfId="303" totalsRowDxfId="302"/>
    <tableColumn id="10" xr3:uid="{77B05CD1-F1EA-49FC-A7AC-16A8721004EE}" name="N.-B." dataDxfId="301" totalsRowDxfId="300"/>
    <tableColumn id="11" xr3:uid="{7C6A0F12-8D79-4E8E-9821-DBE4B41ECF96}" name="QC" dataDxfId="299" totalsRowDxfId="298"/>
    <tableColumn id="4" xr3:uid="{4FCB7C7D-4364-4A3A-8492-489CA2B1986A}" name="ONT." dataDxfId="297" totalsRowDxfId="296"/>
    <tableColumn id="5" xr3:uid="{8EBC82F5-9ED1-4E99-90E4-E66ED952F54F}" name="MAN." dataDxfId="295" totalsRowDxfId="294"/>
    <tableColumn id="6" xr3:uid="{C58EAEA7-A63B-4AEB-8962-3B297A7DD906}" name="SASK." dataDxfId="293" totalsRowDxfId="292"/>
    <tableColumn id="7" xr3:uid="{5450A6C6-D6DA-4911-AB50-85249926E483}" name="ALB." dataDxfId="291" totalsRowDxfId="290"/>
    <tableColumn id="2" xr3:uid="{B0344A54-21C9-49BC-B074-39453394AA6A}" name="C.-B." dataDxfId="289" totalsRowDxfId="288"/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142DF91-D84F-4A02-BF8C-884C89155930}" name="Table3910273211125111353" displayName="Table3910273211125111353" ref="A41:K48" totalsRowShown="0" headerRowDxfId="287" dataDxfId="286">
  <tableColumns count="11">
    <tableColumn id="1" xr3:uid="{97F38245-6895-4156-8071-2C8AB2ED7956}" name=" " dataDxfId="285" totalsRowDxfId="284"/>
    <tableColumn id="3" xr3:uid="{DB939735-B589-4F31-9F65-0C7DBAE5A564}" name="T.-N.-L." dataDxfId="283" totalsRowDxfId="282"/>
    <tableColumn id="8" xr3:uid="{BFBEEA17-FA81-47EC-8BBF-7C1EF75861F4}" name="Î.-P.-E." dataDxfId="281" totalsRowDxfId="280"/>
    <tableColumn id="9" xr3:uid="{2F764BF4-3883-4861-84F9-0EE99C3D2F4A}" name="N.-É." dataDxfId="279" totalsRowDxfId="278"/>
    <tableColumn id="10" xr3:uid="{E657AFC4-B698-41F6-9B1A-26DB01F03682}" name="N.-B." dataDxfId="277" totalsRowDxfId="276"/>
    <tableColumn id="11" xr3:uid="{F9B327AD-9CC1-4FDE-B4A7-3D536D2804CA}" name="QC" dataDxfId="275" totalsRowDxfId="274"/>
    <tableColumn id="4" xr3:uid="{549E5C56-F78B-40D8-8253-A9F129D3E2B9}" name="ONT." dataDxfId="273" totalsRowDxfId="272"/>
    <tableColumn id="5" xr3:uid="{DBEC4C21-4D6C-4AE7-AC2E-78AD7D5FFCED}" name="MAN." dataDxfId="271" totalsRowDxfId="270"/>
    <tableColumn id="6" xr3:uid="{2E3465D3-0EC1-4D05-92B4-42996AE56874}" name="SASK." dataDxfId="269" totalsRowDxfId="268"/>
    <tableColumn id="7" xr3:uid="{F422108B-22FA-47D5-9D48-F5C9A3AA0570}" name="AB" dataDxfId="267" totalsRowDxfId="266"/>
    <tableColumn id="2" xr3:uid="{863C9114-9D61-4C8C-8DA5-1634DF3EC2A0}" name="C.-B." dataDxfId="265" totalsRowDxfId="264"/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C99842B-C120-4327-9EF0-43F70ED7150C}" name="Table3910273211125111454" displayName="Table3910273211125111454" ref="A53:K60" totalsRowShown="0" headerRowDxfId="263" dataDxfId="262">
  <tableColumns count="11">
    <tableColumn id="1" xr3:uid="{BF35F225-6EE5-44E8-B76F-A09D43FAF034}" name=" " dataDxfId="261" totalsRowDxfId="260"/>
    <tableColumn id="3" xr3:uid="{E4EB1C00-9242-491E-96D3-83C133612717}" name="T.-N.-L." dataDxfId="259" totalsRowDxfId="258"/>
    <tableColumn id="8" xr3:uid="{571A2529-9462-4015-B4C9-6A495E9A66B3}" name="Î.-P.-E." dataDxfId="257" totalsRowDxfId="256"/>
    <tableColumn id="9" xr3:uid="{CFAE3527-CAD4-4791-947F-1F88C6D34DB0}" name="N.-É." dataDxfId="255" totalsRowDxfId="254"/>
    <tableColumn id="10" xr3:uid="{33736393-3FB7-4A6B-AD75-F9C68932F472}" name="N.-B." dataDxfId="253" totalsRowDxfId="252"/>
    <tableColumn id="11" xr3:uid="{82146E42-9B77-4779-8CDE-25F4207DBD87}" name="QC" dataDxfId="251" totalsRowDxfId="250"/>
    <tableColumn id="4" xr3:uid="{268696D8-DEEF-495D-87EA-83031AF0EF04}" name="ON" dataDxfId="249" totalsRowDxfId="248"/>
    <tableColumn id="5" xr3:uid="{E44C24A1-7838-4ABD-8300-09EEE3045706}" name="MAN." dataDxfId="247" totalsRowDxfId="246"/>
    <tableColumn id="6" xr3:uid="{0A9F1EA1-9196-4749-9259-D0A95E203134}" name="SASK." dataDxfId="245" totalsRowDxfId="244"/>
    <tableColumn id="7" xr3:uid="{EFD56CB8-3642-47E0-8CF2-3BE39ACF1441}" name="ALB." dataDxfId="243" totalsRowDxfId="242"/>
    <tableColumn id="2" xr3:uid="{67F095AE-332D-4C5B-931F-4C9BE4654DA0}" name="C.-B." dataDxfId="241" totalsRowDxfId="240"/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A0D92C-26A7-4372-ADA0-01EEE4E4E1B7}" name="Table3910273211125" displayName="Table3910273211125" ref="A5:K12" totalsRowShown="0" headerRowDxfId="239" dataDxfId="238">
  <tableColumns count="11">
    <tableColumn id="1" xr3:uid="{DF3DEC52-8CC3-4D9B-83D4-1D51A3527FDF}" name=" " dataDxfId="237" totalsRowDxfId="236"/>
    <tableColumn id="3" xr3:uid="{110E7563-AD9B-4191-A465-C405B1679CD2}" name="T.-N.-L." dataDxfId="235" totalsRowDxfId="234"/>
    <tableColumn id="8" xr3:uid="{7B10E041-985F-4075-9EAD-ECF3E84F3546}" name="Î.-P.-E." dataDxfId="233" totalsRowDxfId="232"/>
    <tableColumn id="9" xr3:uid="{46DC70FF-A682-4A1A-8AF4-D3823F84C787}" name="N.-É." dataDxfId="231" totalsRowDxfId="230"/>
    <tableColumn id="10" xr3:uid="{59AA6E8F-049A-4F3C-A3B5-45C650880924}" name="N.-B." dataDxfId="229" totalsRowDxfId="228"/>
    <tableColumn id="11" xr3:uid="{750E6B00-7063-4B00-AEA0-4B57BCC8266A}" name="QC" dataDxfId="227" totalsRowDxfId="226"/>
    <tableColumn id="4" xr3:uid="{7A958ECD-FFAC-46FD-B4E6-B0984701ED9E}" name="ON" dataDxfId="225" totalsRowDxfId="224"/>
    <tableColumn id="5" xr3:uid="{CD240FD3-B243-4761-8C3F-DC269A7A67AC}" name="MB" dataDxfId="223" totalsRowDxfId="222"/>
    <tableColumn id="6" xr3:uid="{CD7B50B7-85CC-4120-9BA6-B17069B29066}" name="SK" dataDxfId="221" totalsRowDxfId="220"/>
    <tableColumn id="7" xr3:uid="{A8F712F3-DB24-4ADD-AF2E-6C7D1CB4387E}" name="AB" dataDxfId="219" totalsRowDxfId="218"/>
    <tableColumn id="2" xr3:uid="{A37780B4-4F21-47FC-BE7E-E336D3D2B643}" name="C.-B." dataDxfId="217" totalsRowDxfId="216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2218-E04B-48F5-A0AC-264CA30B81D5}">
  <dimension ref="A1:I47"/>
  <sheetViews>
    <sheetView showGridLines="0" tabSelected="1" zoomScaleNormal="100" workbookViewId="0">
      <selection activeCell="I28" sqref="I28"/>
    </sheetView>
  </sheetViews>
  <sheetFormatPr defaultColWidth="9.140625" defaultRowHeight="15" x14ac:dyDescent="0.25"/>
  <cols>
    <col min="1" max="1" width="26.42578125" customWidth="1"/>
    <col min="2" max="6" width="18" bestFit="1" customWidth="1"/>
    <col min="7" max="7" width="5.5703125" customWidth="1"/>
    <col min="8" max="8" width="12.28515625" bestFit="1" customWidth="1"/>
  </cols>
  <sheetData>
    <row r="1" spans="1:8" ht="21" x14ac:dyDescent="0.35">
      <c r="A1" s="45" t="s">
        <v>13</v>
      </c>
      <c r="B1" s="45"/>
      <c r="C1" s="45"/>
      <c r="D1" s="45"/>
      <c r="E1" s="45"/>
      <c r="F1" s="45"/>
    </row>
    <row r="2" spans="1:8" x14ac:dyDescent="0.25">
      <c r="A2" s="1"/>
    </row>
    <row r="3" spans="1:8" ht="15.75" x14ac:dyDescent="0.25">
      <c r="A3" s="46" t="s">
        <v>14</v>
      </c>
      <c r="B3" s="46"/>
      <c r="C3" s="46"/>
      <c r="D3" s="46"/>
      <c r="E3" s="46"/>
      <c r="F3" s="46"/>
    </row>
    <row r="4" spans="1:8" x14ac:dyDescent="0.25">
      <c r="A4" s="2"/>
    </row>
    <row r="5" spans="1:8" s="5" customForma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8" s="5" customFormat="1" x14ac:dyDescent="0.25">
      <c r="A6" s="6" t="s">
        <v>15</v>
      </c>
      <c r="B6" s="21">
        <v>1475208985.3</v>
      </c>
      <c r="C6" s="21">
        <v>1465070796.9000001</v>
      </c>
      <c r="D6" s="21">
        <v>1464729496.2</v>
      </c>
      <c r="E6" s="21">
        <v>1521854108.2</v>
      </c>
      <c r="F6" s="21">
        <v>1578669102.6000001</v>
      </c>
      <c r="G6" s="7"/>
      <c r="H6" s="8"/>
    </row>
    <row r="7" spans="1:8" s="5" customFormat="1" x14ac:dyDescent="0.25">
      <c r="A7" s="6" t="s">
        <v>38</v>
      </c>
      <c r="B7" s="21">
        <v>12842405.870000001</v>
      </c>
      <c r="C7" s="21">
        <v>30425.862700000001</v>
      </c>
      <c r="D7" s="21">
        <v>0</v>
      </c>
      <c r="E7" s="21">
        <v>166600.90200000003</v>
      </c>
      <c r="F7" s="21">
        <v>120730.447</v>
      </c>
      <c r="G7" s="7"/>
    </row>
    <row r="8" spans="1:8" s="5" customFormat="1" x14ac:dyDescent="0.25">
      <c r="A8" s="6" t="s">
        <v>39</v>
      </c>
      <c r="B8" s="21">
        <v>8421005.6600000001</v>
      </c>
      <c r="C8" s="21">
        <v>15442.9712</v>
      </c>
      <c r="D8" s="21">
        <v>0</v>
      </c>
      <c r="E8" s="21">
        <v>104228.87700000001</v>
      </c>
      <c r="F8" s="21">
        <v>79855.646999999997</v>
      </c>
      <c r="G8" s="7"/>
    </row>
    <row r="9" spans="1:8" s="5" customFormat="1" x14ac:dyDescent="0.25">
      <c r="A9" s="6" t="s">
        <v>16</v>
      </c>
      <c r="B9" s="22">
        <f t="shared" ref="B9:F9" si="0">SUM(B10:B12)</f>
        <v>3929622840.54</v>
      </c>
      <c r="C9" s="22">
        <f t="shared" si="0"/>
        <v>115783700.9165</v>
      </c>
      <c r="D9" s="22">
        <f t="shared" si="0"/>
        <v>154243318</v>
      </c>
      <c r="E9" s="22">
        <f t="shared" si="0"/>
        <v>218038300.222</v>
      </c>
      <c r="F9" s="22">
        <f t="shared" si="0"/>
        <v>235608989.37200001</v>
      </c>
      <c r="G9" s="8"/>
    </row>
    <row r="10" spans="1:8" x14ac:dyDescent="0.25">
      <c r="A10" s="9" t="s">
        <v>17</v>
      </c>
      <c r="B10" s="21">
        <v>42873123.540000007</v>
      </c>
      <c r="C10" s="21">
        <v>38292.916499999999</v>
      </c>
      <c r="D10" s="21">
        <v>0</v>
      </c>
      <c r="E10" s="21">
        <v>244047.22200000001</v>
      </c>
      <c r="F10" s="21">
        <v>243475.37200000003</v>
      </c>
      <c r="G10" s="7"/>
    </row>
    <row r="11" spans="1:8" x14ac:dyDescent="0.25">
      <c r="A11" s="9" t="s">
        <v>18</v>
      </c>
      <c r="B11" s="21">
        <v>3667768465</v>
      </c>
      <c r="C11" s="21">
        <v>108516548</v>
      </c>
      <c r="D11" s="21">
        <v>144497044</v>
      </c>
      <c r="E11" s="21">
        <v>204174285</v>
      </c>
      <c r="F11" s="21">
        <v>220892294</v>
      </c>
      <c r="G11" s="8"/>
    </row>
    <row r="12" spans="1:8" x14ac:dyDescent="0.25">
      <c r="A12" s="9" t="s">
        <v>19</v>
      </c>
      <c r="B12" s="21">
        <v>218981252</v>
      </c>
      <c r="C12" s="21">
        <v>7228860</v>
      </c>
      <c r="D12" s="21">
        <v>9746274</v>
      </c>
      <c r="E12" s="21">
        <v>13619968</v>
      </c>
      <c r="F12" s="21">
        <v>14473220</v>
      </c>
      <c r="G12" s="8"/>
    </row>
    <row r="13" spans="1:8" x14ac:dyDescent="0.25">
      <c r="A13" s="10" t="s">
        <v>20</v>
      </c>
      <c r="B13" s="21">
        <v>97479520</v>
      </c>
      <c r="C13" s="21">
        <v>4332086</v>
      </c>
      <c r="D13" s="21">
        <v>5662268</v>
      </c>
      <c r="E13" s="21">
        <v>7912872</v>
      </c>
      <c r="F13" s="21">
        <v>8366640</v>
      </c>
      <c r="G13" s="8"/>
    </row>
    <row r="14" spans="1:8" x14ac:dyDescent="0.25">
      <c r="A14" s="10" t="s">
        <v>21</v>
      </c>
      <c r="B14" s="21">
        <v>41167866</v>
      </c>
      <c r="C14" s="21">
        <v>1505834</v>
      </c>
      <c r="D14" s="21">
        <v>2087086</v>
      </c>
      <c r="E14" s="21">
        <v>2958923</v>
      </c>
      <c r="F14" s="21">
        <v>3163698</v>
      </c>
      <c r="G14" s="8"/>
    </row>
    <row r="15" spans="1:8" x14ac:dyDescent="0.25">
      <c r="A15" s="10" t="s">
        <v>6</v>
      </c>
      <c r="B15" s="23">
        <f t="shared" ref="B15:F15" si="1">B6+B7+B8+B9+B13+B14</f>
        <v>5564742623.3699999</v>
      </c>
      <c r="C15" s="23">
        <f t="shared" si="1"/>
        <v>1586738286.6504002</v>
      </c>
      <c r="D15" s="23">
        <f t="shared" si="1"/>
        <v>1626722168.2</v>
      </c>
      <c r="E15" s="23">
        <f t="shared" si="1"/>
        <v>1751035033.2010002</v>
      </c>
      <c r="F15" s="23">
        <f t="shared" si="1"/>
        <v>1826009016.0660002</v>
      </c>
      <c r="G15" s="8"/>
    </row>
    <row r="18" spans="1:9" x14ac:dyDescent="0.25">
      <c r="A18" s="44" t="s">
        <v>22</v>
      </c>
      <c r="B18" s="44"/>
      <c r="C18" s="44"/>
      <c r="D18" s="44"/>
      <c r="E18" s="44"/>
      <c r="F18" s="44"/>
      <c r="H18" s="11"/>
      <c r="I18" s="11"/>
    </row>
    <row r="19" spans="1:9" x14ac:dyDescent="0.25">
      <c r="A19" s="2"/>
    </row>
    <row r="20" spans="1:9" x14ac:dyDescent="0.25">
      <c r="A20" s="3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</row>
    <row r="21" spans="1:9" x14ac:dyDescent="0.25">
      <c r="A21" s="6" t="s">
        <v>15</v>
      </c>
      <c r="B21" s="24">
        <v>6527252</v>
      </c>
      <c r="C21" s="24">
        <v>6332007</v>
      </c>
      <c r="D21" s="24">
        <v>6167779</v>
      </c>
      <c r="E21" s="24">
        <v>6249140</v>
      </c>
      <c r="F21" s="24">
        <v>6320620</v>
      </c>
      <c r="G21" s="16"/>
    </row>
    <row r="22" spans="1:9" x14ac:dyDescent="0.25">
      <c r="A22" s="6" t="s">
        <v>38</v>
      </c>
      <c r="B22" s="24">
        <v>195632.27180000005</v>
      </c>
      <c r="C22" s="24">
        <v>411.44064200000003</v>
      </c>
      <c r="D22" s="24">
        <v>0</v>
      </c>
      <c r="E22" s="24">
        <v>1907.654</v>
      </c>
      <c r="F22" s="24">
        <f>30.048+349.308+152.47+84.51+96.5+140.85+169.84+330.528+39.438</f>
        <v>1393.4920000000002</v>
      </c>
      <c r="G22" s="16"/>
    </row>
    <row r="23" spans="1:9" x14ac:dyDescent="0.25">
      <c r="A23" s="6" t="s">
        <v>39</v>
      </c>
      <c r="B23" s="24">
        <f t="shared" ref="B23:F23" si="2">B22</f>
        <v>195632.27180000005</v>
      </c>
      <c r="C23" s="24">
        <f t="shared" si="2"/>
        <v>411.44064200000003</v>
      </c>
      <c r="D23" s="24">
        <f t="shared" si="2"/>
        <v>0</v>
      </c>
      <c r="E23" s="24">
        <f t="shared" si="2"/>
        <v>1907.654</v>
      </c>
      <c r="F23" s="24">
        <f t="shared" si="2"/>
        <v>1393.4920000000002</v>
      </c>
      <c r="G23" s="20"/>
    </row>
    <row r="24" spans="1:9" s="5" customFormat="1" x14ac:dyDescent="0.25">
      <c r="A24" s="6" t="s">
        <v>16</v>
      </c>
      <c r="B24" s="25">
        <f t="shared" ref="B24:F24" si="3">SUM(B25:B27)</f>
        <v>2597322.6</v>
      </c>
      <c r="C24" s="25">
        <f t="shared" si="3"/>
        <v>64644.610499999995</v>
      </c>
      <c r="D24" s="25">
        <f t="shared" si="3"/>
        <v>83522.48000000001</v>
      </c>
      <c r="E24" s="25">
        <f t="shared" si="3"/>
        <v>115443.02299999999</v>
      </c>
      <c r="F24" s="25">
        <f t="shared" si="3"/>
        <v>122366.5371</v>
      </c>
      <c r="G24" s="16"/>
    </row>
    <row r="25" spans="1:9" x14ac:dyDescent="0.25">
      <c r="A25" s="9" t="s">
        <v>17</v>
      </c>
      <c r="B25" s="24">
        <v>112722.8</v>
      </c>
      <c r="C25" s="24">
        <v>240.62049999999999</v>
      </c>
      <c r="D25" s="24">
        <f t="shared" ref="D25" si="4">D22</f>
        <v>0</v>
      </c>
      <c r="E25" s="24">
        <v>1115.0229999999999</v>
      </c>
      <c r="F25" s="24">
        <v>810.99710000000005</v>
      </c>
      <c r="G25" s="16"/>
    </row>
    <row r="26" spans="1:9" x14ac:dyDescent="0.25">
      <c r="A26" s="9" t="s">
        <v>18</v>
      </c>
      <c r="B26" s="24">
        <v>1875812</v>
      </c>
      <c r="C26" s="24">
        <v>44943.47</v>
      </c>
      <c r="D26" s="24">
        <v>58285.05</v>
      </c>
      <c r="E26" s="24">
        <v>80033.87</v>
      </c>
      <c r="F26" s="24">
        <v>85870.88</v>
      </c>
      <c r="G26" s="16"/>
    </row>
    <row r="27" spans="1:9" x14ac:dyDescent="0.25">
      <c r="A27" s="9" t="s">
        <v>19</v>
      </c>
      <c r="B27" s="24">
        <v>608787.80000000005</v>
      </c>
      <c r="C27" s="24">
        <v>19460.52</v>
      </c>
      <c r="D27" s="24">
        <v>25237.43</v>
      </c>
      <c r="E27" s="24">
        <v>34294.129999999997</v>
      </c>
      <c r="F27" s="24">
        <v>35684.660000000003</v>
      </c>
      <c r="G27" s="16"/>
    </row>
    <row r="28" spans="1:9" x14ac:dyDescent="0.25">
      <c r="A28" s="10" t="s">
        <v>20</v>
      </c>
      <c r="B28" s="24">
        <v>68346.67</v>
      </c>
      <c r="C28" s="24">
        <v>2702.8649999999998</v>
      </c>
      <c r="D28" s="24">
        <v>3505.2170000000001</v>
      </c>
      <c r="E28" s="24">
        <v>4737.8419999999996</v>
      </c>
      <c r="F28" s="24">
        <v>4883.3770000000004</v>
      </c>
      <c r="G28" s="16"/>
    </row>
    <row r="29" spans="1:9" x14ac:dyDescent="0.25">
      <c r="A29" s="10" t="s">
        <v>21</v>
      </c>
      <c r="B29" s="24">
        <v>178746.2</v>
      </c>
      <c r="C29" s="24">
        <v>6651.634</v>
      </c>
      <c r="D29" s="24">
        <v>8626.1880000000001</v>
      </c>
      <c r="E29" s="24">
        <v>11739.46</v>
      </c>
      <c r="F29" s="24">
        <v>12310.26</v>
      </c>
      <c r="G29" s="16"/>
    </row>
    <row r="30" spans="1:9" x14ac:dyDescent="0.25">
      <c r="A30" s="10" t="s">
        <v>6</v>
      </c>
      <c r="B30" s="26">
        <f>B21+B22+B23+B24+B28+B29</f>
        <v>9762932.0135999992</v>
      </c>
      <c r="C30" s="26">
        <f t="shared" ref="C30:E30" si="5">C21+C22+C23+C24+C28+C29</f>
        <v>6406828.9907840006</v>
      </c>
      <c r="D30" s="26">
        <f t="shared" si="5"/>
        <v>6263432.8850000007</v>
      </c>
      <c r="E30" s="26">
        <f t="shared" si="5"/>
        <v>6384875.6330000004</v>
      </c>
      <c r="F30" s="26">
        <f>F21+F22+F23+F24+F28+F29</f>
        <v>6462967.1580999997</v>
      </c>
      <c r="G30" s="16"/>
    </row>
    <row r="31" spans="1:9" x14ac:dyDescent="0.25">
      <c r="A31" s="10"/>
      <c r="B31" s="13"/>
      <c r="C31" s="13"/>
      <c r="D31" s="13"/>
      <c r="E31" s="13"/>
      <c r="F31" s="13"/>
    </row>
    <row r="32" spans="1:9" x14ac:dyDescent="0.25">
      <c r="A32" s="10"/>
      <c r="B32" s="13"/>
      <c r="C32" s="13"/>
      <c r="D32" s="13"/>
      <c r="E32" s="13"/>
      <c r="F32" s="13"/>
    </row>
    <row r="33" spans="1:8" x14ac:dyDescent="0.25">
      <c r="A33" s="44" t="s">
        <v>23</v>
      </c>
      <c r="B33" s="44"/>
      <c r="C33" s="44"/>
      <c r="D33" s="44"/>
      <c r="E33" s="44"/>
      <c r="F33" s="44"/>
    </row>
    <row r="34" spans="1:8" x14ac:dyDescent="0.25">
      <c r="A34" s="2"/>
    </row>
    <row r="35" spans="1:8" x14ac:dyDescent="0.25">
      <c r="A35" s="3" t="s">
        <v>0</v>
      </c>
      <c r="B35" s="4" t="s">
        <v>1</v>
      </c>
      <c r="C35" s="4" t="s">
        <v>2</v>
      </c>
      <c r="D35" s="4" t="s">
        <v>3</v>
      </c>
      <c r="E35" s="4" t="s">
        <v>4</v>
      </c>
      <c r="F35" s="4" t="s">
        <v>5</v>
      </c>
    </row>
    <row r="36" spans="1:8" x14ac:dyDescent="0.25">
      <c r="A36" s="6" t="s">
        <v>15</v>
      </c>
      <c r="B36" s="21">
        <f>B6/B21</f>
        <v>226.00766529314328</v>
      </c>
      <c r="C36" s="21">
        <f>C6/C21</f>
        <v>231.3754228161782</v>
      </c>
      <c r="D36" s="21">
        <f>D6/D21</f>
        <v>237.48086567304051</v>
      </c>
      <c r="E36" s="21">
        <f>E6/E21</f>
        <v>243.53016706298789</v>
      </c>
      <c r="F36" s="21">
        <f>F6/F21</f>
        <v>249.76491271425905</v>
      </c>
      <c r="G36" s="27"/>
    </row>
    <row r="37" spans="1:8" x14ac:dyDescent="0.25">
      <c r="A37" s="6" t="s">
        <v>38</v>
      </c>
      <c r="B37" s="21">
        <f t="shared" ref="B37:C45" si="6">B7/B22</f>
        <v>65.645640935607631</v>
      </c>
      <c r="C37" s="21">
        <f t="shared" si="6"/>
        <v>73.949580070896346</v>
      </c>
      <c r="D37" s="28" t="s">
        <v>7</v>
      </c>
      <c r="E37" s="21">
        <f t="shared" ref="E37:F45" si="7">E7/E22</f>
        <v>87.332871684278189</v>
      </c>
      <c r="F37" s="21">
        <f t="shared" si="7"/>
        <v>86.638780129344113</v>
      </c>
      <c r="G37" s="27"/>
    </row>
    <row r="38" spans="1:8" x14ac:dyDescent="0.25">
      <c r="A38" s="6" t="s">
        <v>39</v>
      </c>
      <c r="B38" s="21">
        <f t="shared" si="6"/>
        <v>43.045074222769408</v>
      </c>
      <c r="C38" s="21">
        <f t="shared" si="6"/>
        <v>37.533898267638811</v>
      </c>
      <c r="D38" s="28" t="s">
        <v>7</v>
      </c>
      <c r="E38" s="21">
        <f t="shared" si="7"/>
        <v>54.63720202929882</v>
      </c>
      <c r="F38" s="21">
        <f t="shared" si="7"/>
        <v>57.306139540090641</v>
      </c>
      <c r="G38" s="27"/>
    </row>
    <row r="39" spans="1:8" x14ac:dyDescent="0.25">
      <c r="A39" s="6" t="s">
        <v>16</v>
      </c>
      <c r="B39" s="21">
        <f t="shared" si="6"/>
        <v>1512.9513909977913</v>
      </c>
      <c r="C39" s="21">
        <f t="shared" si="6"/>
        <v>1791.0804941194597</v>
      </c>
      <c r="D39" s="21">
        <f>D9/D24</f>
        <v>1846.7281862320178</v>
      </c>
      <c r="E39" s="21">
        <f t="shared" si="7"/>
        <v>1888.7092052501089</v>
      </c>
      <c r="F39" s="21">
        <f t="shared" si="7"/>
        <v>1925.4364383904756</v>
      </c>
      <c r="G39" s="27"/>
    </row>
    <row r="40" spans="1:8" x14ac:dyDescent="0.25">
      <c r="A40" s="9" t="s">
        <v>17</v>
      </c>
      <c r="B40" s="21">
        <f t="shared" si="6"/>
        <v>380.34118687612448</v>
      </c>
      <c r="C40" s="21">
        <f t="shared" si="6"/>
        <v>159.14236941573972</v>
      </c>
      <c r="D40" s="28" t="s">
        <v>7</v>
      </c>
      <c r="E40" s="21">
        <f t="shared" si="7"/>
        <v>218.87191744026808</v>
      </c>
      <c r="F40" s="21">
        <f t="shared" si="7"/>
        <v>300.21731520371651</v>
      </c>
      <c r="G40" s="27"/>
    </row>
    <row r="41" spans="1:8" x14ac:dyDescent="0.25">
      <c r="A41" s="9" t="s">
        <v>18</v>
      </c>
      <c r="B41" s="21">
        <f t="shared" si="6"/>
        <v>1955.2964076357332</v>
      </c>
      <c r="C41" s="21">
        <f t="shared" si="6"/>
        <v>2414.5120080848228</v>
      </c>
      <c r="D41" s="21">
        <f>D11/D26</f>
        <v>2479.1442059327392</v>
      </c>
      <c r="E41" s="21">
        <f t="shared" si="7"/>
        <v>2551.0984911762985</v>
      </c>
      <c r="F41" s="21">
        <f t="shared" si="7"/>
        <v>2572.3772016776816</v>
      </c>
      <c r="G41" s="27"/>
    </row>
    <row r="42" spans="1:8" x14ac:dyDescent="0.25">
      <c r="A42" s="9" t="s">
        <v>19</v>
      </c>
      <c r="B42" s="21">
        <f t="shared" si="6"/>
        <v>359.70046048885996</v>
      </c>
      <c r="C42" s="21">
        <f t="shared" si="6"/>
        <v>371.46283860862917</v>
      </c>
      <c r="D42" s="21">
        <f>D12/D27</f>
        <v>386.18329996358585</v>
      </c>
      <c r="E42" s="21">
        <f t="shared" si="7"/>
        <v>397.15158250114524</v>
      </c>
      <c r="F42" s="21">
        <f t="shared" si="7"/>
        <v>405.58660219825543</v>
      </c>
      <c r="G42" s="27"/>
    </row>
    <row r="43" spans="1:8" x14ac:dyDescent="0.25">
      <c r="A43" s="10" t="s">
        <v>20</v>
      </c>
      <c r="B43" s="21">
        <f t="shared" si="6"/>
        <v>1426.251198485603</v>
      </c>
      <c r="C43" s="21">
        <f t="shared" si="6"/>
        <v>1602.7755733268218</v>
      </c>
      <c r="D43" s="21">
        <f>D13/D28</f>
        <v>1615.3830133769179</v>
      </c>
      <c r="E43" s="21">
        <f t="shared" si="7"/>
        <v>1670.1426514434211</v>
      </c>
      <c r="F43" s="21">
        <f t="shared" si="7"/>
        <v>1713.2897992516243</v>
      </c>
      <c r="G43" s="27"/>
    </row>
    <row r="44" spans="1:8" x14ac:dyDescent="0.25">
      <c r="A44" s="10" t="s">
        <v>21</v>
      </c>
      <c r="B44" s="21">
        <f t="shared" si="6"/>
        <v>230.31463605939592</v>
      </c>
      <c r="C44" s="21">
        <f t="shared" si="6"/>
        <v>226.38557683721024</v>
      </c>
      <c r="D44" s="21">
        <f>D14/D29</f>
        <v>241.94765984696832</v>
      </c>
      <c r="E44" s="21">
        <f t="shared" si="7"/>
        <v>252.04932765220889</v>
      </c>
      <c r="F44" s="21">
        <f t="shared" si="7"/>
        <v>256.99684653289205</v>
      </c>
      <c r="G44" s="27"/>
    </row>
    <row r="45" spans="1:8" x14ac:dyDescent="0.25">
      <c r="A45" s="10" t="s">
        <v>6</v>
      </c>
      <c r="B45" s="23">
        <f t="shared" si="6"/>
        <v>569.98682523018488</v>
      </c>
      <c r="C45" s="23">
        <f t="shared" si="6"/>
        <v>247.66359285269948</v>
      </c>
      <c r="D45" s="23">
        <f>D15/D30</f>
        <v>259.71734639254458</v>
      </c>
      <c r="E45" s="23">
        <f t="shared" si="7"/>
        <v>274.24732036295876</v>
      </c>
      <c r="F45" s="23">
        <f t="shared" si="7"/>
        <v>282.53416293125883</v>
      </c>
      <c r="G45" s="27"/>
    </row>
    <row r="46" spans="1:8" x14ac:dyDescent="0.25">
      <c r="G46" s="12"/>
    </row>
    <row r="47" spans="1:8" x14ac:dyDescent="0.25">
      <c r="H47" s="14"/>
    </row>
  </sheetData>
  <mergeCells count="4">
    <mergeCell ref="A33:F33"/>
    <mergeCell ref="A1:F1"/>
    <mergeCell ref="A3:F3"/>
    <mergeCell ref="A18:F18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635F-54FB-41F0-B3BC-D48E72FB215E}">
  <dimension ref="A1:L61"/>
  <sheetViews>
    <sheetView showGridLines="0" topLeftCell="A37" zoomScale="90" zoomScaleNormal="90" workbookViewId="0">
      <selection activeCell="A51" sqref="A51:K51"/>
    </sheetView>
  </sheetViews>
  <sheetFormatPr defaultColWidth="9.140625" defaultRowHeight="15" x14ac:dyDescent="0.25"/>
  <cols>
    <col min="1" max="1" width="15.140625" customWidth="1"/>
    <col min="2" max="3" width="16.85546875" customWidth="1"/>
    <col min="4" max="4" width="17.85546875" customWidth="1"/>
    <col min="5" max="5" width="18.140625" customWidth="1"/>
    <col min="6" max="6" width="21" customWidth="1"/>
    <col min="7" max="7" width="19.28515625" customWidth="1"/>
    <col min="8" max="8" width="22.85546875" customWidth="1"/>
    <col min="9" max="9" width="24.140625" customWidth="1"/>
    <col min="10" max="10" width="18.85546875" customWidth="1"/>
    <col min="11" max="11" width="24.7109375" customWidth="1"/>
  </cols>
  <sheetData>
    <row r="1" spans="1:12" ht="2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x14ac:dyDescent="0.25">
      <c r="A2" s="1"/>
    </row>
    <row r="3" spans="1:12" ht="15.75" x14ac:dyDescent="0.25">
      <c r="A3" s="46">
        <v>2021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x14ac:dyDescent="0.25">
      <c r="A4" s="2"/>
    </row>
    <row r="5" spans="1:12" s="15" customFormat="1" x14ac:dyDescent="0.25">
      <c r="A5" s="6" t="s">
        <v>0</v>
      </c>
      <c r="B5" s="19" t="s">
        <v>25</v>
      </c>
      <c r="C5" s="19" t="s">
        <v>26</v>
      </c>
      <c r="D5" s="19" t="s">
        <v>27</v>
      </c>
      <c r="E5" s="19" t="s">
        <v>28</v>
      </c>
      <c r="F5" s="19" t="s">
        <v>8</v>
      </c>
      <c r="G5" s="19" t="s">
        <v>40</v>
      </c>
      <c r="H5" s="19" t="s">
        <v>41</v>
      </c>
      <c r="I5" s="19" t="s">
        <v>42</v>
      </c>
      <c r="J5" s="19" t="s">
        <v>43</v>
      </c>
      <c r="K5" s="19" t="s">
        <v>29</v>
      </c>
    </row>
    <row r="6" spans="1:12" s="5" customFormat="1" x14ac:dyDescent="0.25">
      <c r="A6" s="29" t="s">
        <v>30</v>
      </c>
      <c r="B6" s="21">
        <v>1341189.4890000001</v>
      </c>
      <c r="C6" s="21">
        <v>500037.57610000001</v>
      </c>
      <c r="D6" s="21">
        <v>3524220.2340000002</v>
      </c>
      <c r="E6" s="21">
        <v>2945313.43</v>
      </c>
      <c r="F6" s="21">
        <v>23577106.5</v>
      </c>
      <c r="G6" s="21">
        <v>59363234.380000003</v>
      </c>
      <c r="H6" s="21">
        <v>5358009.1050000004</v>
      </c>
      <c r="I6" s="21">
        <v>4262025.3269999996</v>
      </c>
      <c r="J6" s="21">
        <v>21675602.530000001</v>
      </c>
      <c r="K6" s="21">
        <v>13689009.390000001</v>
      </c>
      <c r="L6" s="35"/>
    </row>
    <row r="7" spans="1:12" s="5" customFormat="1" x14ac:dyDescent="0.25">
      <c r="A7" s="29" t="s">
        <v>31</v>
      </c>
      <c r="B7" s="21">
        <v>890043.63630000001</v>
      </c>
      <c r="C7" s="21">
        <v>204373.7598</v>
      </c>
      <c r="D7" s="21">
        <v>1376852.9550000001</v>
      </c>
      <c r="E7" s="21">
        <v>1676232.7790000001</v>
      </c>
      <c r="F7" s="21">
        <v>18488819.149999999</v>
      </c>
      <c r="G7" s="21">
        <v>32572965.710000001</v>
      </c>
      <c r="H7" s="21">
        <v>2863217.2149999999</v>
      </c>
      <c r="I7" s="21">
        <v>1759505.399</v>
      </c>
      <c r="J7" s="21">
        <v>11109914.789999999</v>
      </c>
      <c r="K7" s="21">
        <v>6634491.0939999996</v>
      </c>
      <c r="L7" s="35"/>
    </row>
    <row r="8" spans="1:12" s="5" customFormat="1" x14ac:dyDescent="0.25">
      <c r="A8" s="29" t="s">
        <v>32</v>
      </c>
      <c r="B8" s="21">
        <v>10744616.300000001</v>
      </c>
      <c r="C8" s="21">
        <v>2786318.54</v>
      </c>
      <c r="D8" s="21">
        <v>20453127.780000001</v>
      </c>
      <c r="E8" s="21">
        <v>17655085.420000002</v>
      </c>
      <c r="F8" s="21">
        <v>192800735.59999999</v>
      </c>
      <c r="G8" s="21">
        <v>348368396.30000001</v>
      </c>
      <c r="H8" s="21">
        <v>25487298.489999998</v>
      </c>
      <c r="I8" s="21">
        <v>20456415.899999999</v>
      </c>
      <c r="J8" s="21">
        <v>91469634.030000001</v>
      </c>
      <c r="K8" s="21">
        <v>111602081.7</v>
      </c>
      <c r="L8" s="35"/>
    </row>
    <row r="9" spans="1:12" s="5" customFormat="1" x14ac:dyDescent="0.25">
      <c r="A9" s="29" t="s">
        <v>33</v>
      </c>
      <c r="B9" s="22">
        <v>11472259.449999999</v>
      </c>
      <c r="C9" s="22">
        <v>2823646.6740000001</v>
      </c>
      <c r="D9" s="22">
        <v>17585072.059999999</v>
      </c>
      <c r="E9" s="22">
        <v>17403329.120000001</v>
      </c>
      <c r="F9" s="22">
        <v>187247122.19999999</v>
      </c>
      <c r="G9" s="22">
        <v>309974322</v>
      </c>
      <c r="H9" s="22">
        <v>18829642.469999999</v>
      </c>
      <c r="I9" s="22">
        <v>14718624.949999999</v>
      </c>
      <c r="J9" s="22">
        <v>82724278.209999993</v>
      </c>
      <c r="K9" s="22">
        <v>96710006.659999996</v>
      </c>
      <c r="L9" s="35"/>
    </row>
    <row r="10" spans="1:12" x14ac:dyDescent="0.25">
      <c r="A10" s="30" t="s">
        <v>34</v>
      </c>
      <c r="B10" s="21">
        <v>12657865.359999999</v>
      </c>
      <c r="C10" s="21">
        <v>2469630.2209999999</v>
      </c>
      <c r="D10" s="21">
        <v>14506272.33</v>
      </c>
      <c r="E10" s="21">
        <v>16399459.949999999</v>
      </c>
      <c r="F10" s="21">
        <v>196605836.69999999</v>
      </c>
      <c r="G10" s="21">
        <v>237395027.59999999</v>
      </c>
      <c r="H10" s="21">
        <v>15381333.810000001</v>
      </c>
      <c r="I10" s="21">
        <v>14496077.890000001</v>
      </c>
      <c r="J10" s="21">
        <v>61267530.700000003</v>
      </c>
      <c r="K10" s="21">
        <v>84009518.909999996</v>
      </c>
      <c r="L10" s="35"/>
    </row>
    <row r="11" spans="1:12" x14ac:dyDescent="0.25">
      <c r="A11" s="30" t="s">
        <v>35</v>
      </c>
      <c r="B11" s="21">
        <v>48884564.859999999</v>
      </c>
      <c r="C11" s="21">
        <v>12695223.32</v>
      </c>
      <c r="D11" s="21">
        <v>71781318.75</v>
      </c>
      <c r="E11" s="21">
        <v>83256456.150000006</v>
      </c>
      <c r="F11" s="21">
        <v>793226820</v>
      </c>
      <c r="G11" s="21">
        <v>1099433085</v>
      </c>
      <c r="H11" s="21">
        <v>81829910.099999994</v>
      </c>
      <c r="I11" s="21">
        <v>66585597.210000001</v>
      </c>
      <c r="J11" s="21">
        <v>282432747.39999998</v>
      </c>
      <c r="K11" s="21">
        <v>554304166.79999995</v>
      </c>
      <c r="L11" s="35"/>
    </row>
    <row r="12" spans="1:12" x14ac:dyDescent="0.25">
      <c r="A12" s="30" t="s">
        <v>6</v>
      </c>
      <c r="B12" s="23">
        <f>B6+B7+B8+B9+B10+B11</f>
        <v>85990539.095299989</v>
      </c>
      <c r="C12" s="23">
        <f t="shared" ref="C12:K12" si="0">C6+C7+C8+C9+C10+C11</f>
        <v>21479230.0909</v>
      </c>
      <c r="D12" s="23">
        <f t="shared" si="0"/>
        <v>129226864.109</v>
      </c>
      <c r="E12" s="23">
        <f t="shared" si="0"/>
        <v>139335876.84900001</v>
      </c>
      <c r="F12" s="23">
        <f t="shared" si="0"/>
        <v>1411946440.1500001</v>
      </c>
      <c r="G12" s="23">
        <f t="shared" si="0"/>
        <v>2087107030.99</v>
      </c>
      <c r="H12" s="23">
        <f t="shared" si="0"/>
        <v>149749411.19</v>
      </c>
      <c r="I12" s="23">
        <f t="shared" si="0"/>
        <v>122278246.676</v>
      </c>
      <c r="J12" s="23">
        <f t="shared" si="0"/>
        <v>550679707.65999997</v>
      </c>
      <c r="K12" s="23">
        <f t="shared" si="0"/>
        <v>866949274.5539999</v>
      </c>
      <c r="L12" s="35"/>
    </row>
    <row r="13" spans="1:12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.75" x14ac:dyDescent="0.25">
      <c r="A15" s="46">
        <v>2022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27"/>
    </row>
    <row r="16" spans="1:12" x14ac:dyDescent="0.25">
      <c r="A16" s="3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15" customFormat="1" x14ac:dyDescent="0.25">
      <c r="A17" s="29" t="s">
        <v>0</v>
      </c>
      <c r="B17" s="32" t="s">
        <v>25</v>
      </c>
      <c r="C17" s="32" t="s">
        <v>26</v>
      </c>
      <c r="D17" s="32" t="s">
        <v>27</v>
      </c>
      <c r="E17" s="32" t="s">
        <v>28</v>
      </c>
      <c r="F17" s="32" t="s">
        <v>8</v>
      </c>
      <c r="G17" s="32" t="s">
        <v>40</v>
      </c>
      <c r="H17" s="32" t="s">
        <v>41</v>
      </c>
      <c r="I17" s="32" t="s">
        <v>42</v>
      </c>
      <c r="J17" s="32" t="s">
        <v>43</v>
      </c>
      <c r="K17" s="32" t="s">
        <v>29</v>
      </c>
      <c r="L17" s="36"/>
    </row>
    <row r="18" spans="1:12" s="5" customFormat="1" x14ac:dyDescent="0.25">
      <c r="A18" s="29" t="s">
        <v>30</v>
      </c>
      <c r="B18" s="21">
        <v>924519.68629999994</v>
      </c>
      <c r="C18" s="21">
        <v>336557.6066</v>
      </c>
      <c r="D18" s="21">
        <v>2265393.1830000002</v>
      </c>
      <c r="E18" s="21">
        <v>1991539.6159999999</v>
      </c>
      <c r="F18" s="21">
        <v>15451777.75</v>
      </c>
      <c r="G18" s="21">
        <v>39658472.630000003</v>
      </c>
      <c r="H18" s="21">
        <v>3809361.7080000001</v>
      </c>
      <c r="I18" s="21">
        <v>2881936.122</v>
      </c>
      <c r="J18" s="21">
        <v>15026678.82</v>
      </c>
      <c r="K18" s="21">
        <v>8712701.9729999993</v>
      </c>
      <c r="L18" s="35"/>
    </row>
    <row r="19" spans="1:12" s="5" customFormat="1" x14ac:dyDescent="0.25">
      <c r="A19" s="29" t="s">
        <v>31</v>
      </c>
      <c r="B19" s="21">
        <v>721191.05169999995</v>
      </c>
      <c r="C19" s="21">
        <v>160746.53719999999</v>
      </c>
      <c r="D19" s="21">
        <v>1104288.1029999999</v>
      </c>
      <c r="E19" s="21">
        <v>1337145.75</v>
      </c>
      <c r="F19" s="21">
        <v>13671765.789999999</v>
      </c>
      <c r="G19" s="21">
        <v>24020277.699999999</v>
      </c>
      <c r="H19" s="21">
        <v>2189873.7459999998</v>
      </c>
      <c r="I19" s="21">
        <v>1405055.4010000001</v>
      </c>
      <c r="J19" s="21">
        <v>8950806.3230000008</v>
      </c>
      <c r="K19" s="21">
        <v>5526161.6739999996</v>
      </c>
      <c r="L19" s="35"/>
    </row>
    <row r="20" spans="1:12" s="5" customFormat="1" x14ac:dyDescent="0.25">
      <c r="A20" s="29" t="s">
        <v>32</v>
      </c>
      <c r="B20" s="21">
        <v>3905935.0329999998</v>
      </c>
      <c r="C20" s="21">
        <v>1087027.818</v>
      </c>
      <c r="D20" s="21">
        <v>6849565.6699999999</v>
      </c>
      <c r="E20" s="21">
        <v>5977738.8660000004</v>
      </c>
      <c r="F20" s="21">
        <v>64591402.969999999</v>
      </c>
      <c r="G20" s="21">
        <v>112557053.7</v>
      </c>
      <c r="H20" s="21">
        <v>9673251.3829999994</v>
      </c>
      <c r="I20" s="21">
        <v>6786970.3540000003</v>
      </c>
      <c r="J20" s="21">
        <v>35514142.969999999</v>
      </c>
      <c r="K20" s="21">
        <v>33101580.239999998</v>
      </c>
      <c r="L20" s="35"/>
    </row>
    <row r="21" spans="1:12" s="5" customFormat="1" x14ac:dyDescent="0.25">
      <c r="A21" s="29" t="s">
        <v>33</v>
      </c>
      <c r="B21" s="22">
        <v>3942141.5720000002</v>
      </c>
      <c r="C21" s="22">
        <v>1036162.124</v>
      </c>
      <c r="D21" s="22">
        <v>5534559.233</v>
      </c>
      <c r="E21" s="22">
        <v>5530451.0539999995</v>
      </c>
      <c r="F21" s="22">
        <v>59350114.5</v>
      </c>
      <c r="G21" s="22">
        <v>95233259.25</v>
      </c>
      <c r="H21" s="22">
        <v>6820020.0619999999</v>
      </c>
      <c r="I21" s="22">
        <v>4478658.1090000002</v>
      </c>
      <c r="J21" s="22">
        <v>28866734.670000002</v>
      </c>
      <c r="K21" s="22">
        <v>25598923.690000001</v>
      </c>
      <c r="L21" s="35"/>
    </row>
    <row r="22" spans="1:12" x14ac:dyDescent="0.25">
      <c r="A22" s="30" t="s">
        <v>34</v>
      </c>
      <c r="B22" s="21">
        <v>2761111.1710000001</v>
      </c>
      <c r="C22" s="21">
        <v>530169.57460000005</v>
      </c>
      <c r="D22" s="21">
        <v>3235050.3670000001</v>
      </c>
      <c r="E22" s="21">
        <v>3273227.9180000001</v>
      </c>
      <c r="F22" s="21">
        <v>37314883.75</v>
      </c>
      <c r="G22" s="21">
        <v>48078200.18</v>
      </c>
      <c r="H22" s="21">
        <v>3323936.9330000002</v>
      </c>
      <c r="I22" s="21">
        <v>2520074.1940000001</v>
      </c>
      <c r="J22" s="21">
        <v>14629368.41</v>
      </c>
      <c r="K22" s="21">
        <v>13782444.449999999</v>
      </c>
      <c r="L22" s="35"/>
    </row>
    <row r="23" spans="1:12" x14ac:dyDescent="0.25">
      <c r="A23" s="30" t="s">
        <v>35</v>
      </c>
      <c r="B23" s="21">
        <v>13320803.41</v>
      </c>
      <c r="C23" s="21">
        <v>3082012.7050000001</v>
      </c>
      <c r="D23" s="21">
        <v>20618517.600000001</v>
      </c>
      <c r="E23" s="21">
        <v>20163743.780000001</v>
      </c>
      <c r="F23" s="21">
        <v>209496005</v>
      </c>
      <c r="G23" s="21">
        <v>284087615.39999998</v>
      </c>
      <c r="H23" s="21">
        <v>22043527.899999999</v>
      </c>
      <c r="I23" s="21">
        <v>16475646</v>
      </c>
      <c r="J23" s="21">
        <v>74976862.920000002</v>
      </c>
      <c r="K23" s="21">
        <v>126443139.40000001</v>
      </c>
      <c r="L23" s="35"/>
    </row>
    <row r="24" spans="1:12" x14ac:dyDescent="0.25">
      <c r="A24" s="30" t="s">
        <v>6</v>
      </c>
      <c r="B24" s="23">
        <f>B18+B19+B20+B21+B22+B23</f>
        <v>25575701.924000002</v>
      </c>
      <c r="C24" s="23">
        <f t="shared" ref="C24:K24" si="1">C18+C19+C20+C21+C22+C23</f>
        <v>6232676.3653999995</v>
      </c>
      <c r="D24" s="23">
        <f t="shared" si="1"/>
        <v>39607374.156000003</v>
      </c>
      <c r="E24" s="23">
        <f t="shared" si="1"/>
        <v>38273846.983999997</v>
      </c>
      <c r="F24" s="23">
        <f t="shared" si="1"/>
        <v>399875949.75999999</v>
      </c>
      <c r="G24" s="23">
        <f t="shared" si="1"/>
        <v>603634878.8599999</v>
      </c>
      <c r="H24" s="23">
        <f t="shared" si="1"/>
        <v>47859971.732000001</v>
      </c>
      <c r="I24" s="23">
        <f t="shared" si="1"/>
        <v>34548340.18</v>
      </c>
      <c r="J24" s="23">
        <f t="shared" si="1"/>
        <v>177964594.11299998</v>
      </c>
      <c r="K24" s="23">
        <f t="shared" si="1"/>
        <v>213164951.42699999</v>
      </c>
      <c r="L24" s="35"/>
    </row>
    <row r="25" spans="1:12" x14ac:dyDescent="0.25">
      <c r="A25" s="30"/>
      <c r="B25" s="23"/>
      <c r="C25" s="23"/>
      <c r="D25" s="23"/>
      <c r="E25" s="23"/>
      <c r="F25" s="23"/>
      <c r="G25" s="27"/>
      <c r="H25" s="27"/>
      <c r="I25" s="27"/>
      <c r="J25" s="27"/>
      <c r="K25" s="27"/>
      <c r="L25" s="27"/>
    </row>
    <row r="26" spans="1:12" x14ac:dyDescent="0.25">
      <c r="A26" s="30"/>
      <c r="B26" s="23"/>
      <c r="C26" s="23"/>
      <c r="D26" s="23"/>
      <c r="E26" s="23"/>
      <c r="F26" s="23"/>
      <c r="G26" s="27"/>
      <c r="H26" s="27"/>
      <c r="I26" s="27"/>
      <c r="J26" s="27"/>
      <c r="K26" s="27"/>
      <c r="L26" s="27"/>
    </row>
    <row r="27" spans="1:12" ht="15.75" x14ac:dyDescent="0.25">
      <c r="A27" s="46">
        <v>2023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27"/>
    </row>
    <row r="28" spans="1:12" x14ac:dyDescent="0.25">
      <c r="A28" s="3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s="15" customFormat="1" x14ac:dyDescent="0.25">
      <c r="A29" s="29" t="s">
        <v>0</v>
      </c>
      <c r="B29" s="32" t="s">
        <v>25</v>
      </c>
      <c r="C29" s="32" t="s">
        <v>26</v>
      </c>
      <c r="D29" s="32" t="s">
        <v>27</v>
      </c>
      <c r="E29" s="32" t="s">
        <v>28</v>
      </c>
      <c r="F29" s="32" t="s">
        <v>8</v>
      </c>
      <c r="G29" s="32" t="s">
        <v>40</v>
      </c>
      <c r="H29" s="32" t="s">
        <v>41</v>
      </c>
      <c r="I29" s="32" t="s">
        <v>42</v>
      </c>
      <c r="J29" s="32" t="s">
        <v>43</v>
      </c>
      <c r="K29" s="32" t="s">
        <v>29</v>
      </c>
      <c r="L29" s="36"/>
    </row>
    <row r="30" spans="1:12" x14ac:dyDescent="0.25">
      <c r="A30" s="29" t="s">
        <v>30</v>
      </c>
      <c r="B30" s="21">
        <v>835413.36239999998</v>
      </c>
      <c r="C30" s="21">
        <v>300408.43800000002</v>
      </c>
      <c r="D30" s="21">
        <v>2173940.477</v>
      </c>
      <c r="E30" s="21">
        <v>1921557.507</v>
      </c>
      <c r="F30" s="21">
        <v>14262351</v>
      </c>
      <c r="G30" s="21">
        <v>36220187.030000001</v>
      </c>
      <c r="H30" s="21">
        <v>3743973.7149999999</v>
      </c>
      <c r="I30" s="21">
        <v>2543569.2850000001</v>
      </c>
      <c r="J30" s="21">
        <v>12326575.75</v>
      </c>
      <c r="K30" s="21">
        <v>7865434.6310000001</v>
      </c>
      <c r="L30" s="27"/>
    </row>
    <row r="31" spans="1:12" x14ac:dyDescent="0.25">
      <c r="A31" s="29" t="s">
        <v>31</v>
      </c>
      <c r="B31" s="21">
        <v>655563.11840000004</v>
      </c>
      <c r="C31" s="21">
        <v>145331.51869999999</v>
      </c>
      <c r="D31" s="21">
        <v>1019193.187</v>
      </c>
      <c r="E31" s="21">
        <v>1299468.68</v>
      </c>
      <c r="F31" s="21">
        <v>12917044.359999999</v>
      </c>
      <c r="G31" s="21">
        <v>20893960.75</v>
      </c>
      <c r="H31" s="21">
        <v>2097576.727</v>
      </c>
      <c r="I31" s="21">
        <v>1234482.0859999999</v>
      </c>
      <c r="J31" s="21">
        <v>7734403.5379999997</v>
      </c>
      <c r="K31" s="21">
        <v>4663468.176</v>
      </c>
      <c r="L31" s="27"/>
    </row>
    <row r="32" spans="1:12" x14ac:dyDescent="0.25">
      <c r="A32" s="29" t="s">
        <v>32</v>
      </c>
      <c r="B32" s="21">
        <v>3638279.0630000001</v>
      </c>
      <c r="C32" s="21">
        <v>1083651.399</v>
      </c>
      <c r="D32" s="21">
        <v>6716240.6950000003</v>
      </c>
      <c r="E32" s="21">
        <v>5932708.6679999996</v>
      </c>
      <c r="F32" s="21">
        <v>63612027.149999999</v>
      </c>
      <c r="G32" s="21">
        <v>108150626.5</v>
      </c>
      <c r="H32" s="21">
        <v>9662801.1840000004</v>
      </c>
      <c r="I32" s="21">
        <v>6724419.125</v>
      </c>
      <c r="J32" s="21">
        <v>34395318.969999999</v>
      </c>
      <c r="K32" s="21">
        <v>32859616.809999999</v>
      </c>
      <c r="L32" s="27"/>
    </row>
    <row r="33" spans="1:12" x14ac:dyDescent="0.25">
      <c r="A33" s="29" t="s">
        <v>33</v>
      </c>
      <c r="B33" s="22">
        <v>3619120.7259999998</v>
      </c>
      <c r="C33" s="22">
        <v>1047505.302</v>
      </c>
      <c r="D33" s="22">
        <v>5190317.4380000001</v>
      </c>
      <c r="E33" s="22">
        <v>5406273.0269999998</v>
      </c>
      <c r="F33" s="22">
        <v>57945846.409999996</v>
      </c>
      <c r="G33" s="22">
        <v>90677325.939999998</v>
      </c>
      <c r="H33" s="22">
        <v>6938429.4179999996</v>
      </c>
      <c r="I33" s="22">
        <v>4451537.852</v>
      </c>
      <c r="J33" s="22">
        <v>27387836.300000001</v>
      </c>
      <c r="K33" s="22">
        <v>24191287.93</v>
      </c>
      <c r="L33" s="27"/>
    </row>
    <row r="34" spans="1:12" x14ac:dyDescent="0.25">
      <c r="A34" s="30" t="s">
        <v>34</v>
      </c>
      <c r="B34" s="21">
        <v>2502276.6749999998</v>
      </c>
      <c r="C34" s="21">
        <v>536303.22409999999</v>
      </c>
      <c r="D34" s="21">
        <v>3290593.3659999999</v>
      </c>
      <c r="E34" s="21">
        <v>3235106.4279999998</v>
      </c>
      <c r="F34" s="21">
        <v>35860394.149999999</v>
      </c>
      <c r="G34" s="21">
        <v>47299944.060000002</v>
      </c>
      <c r="H34" s="21">
        <v>3194083.9240000001</v>
      </c>
      <c r="I34" s="21">
        <v>2377584.3790000002</v>
      </c>
      <c r="J34" s="21">
        <v>14456270.26</v>
      </c>
      <c r="K34" s="21">
        <v>13600432.07</v>
      </c>
      <c r="L34" s="27"/>
    </row>
    <row r="35" spans="1:12" x14ac:dyDescent="0.25">
      <c r="A35" s="30" t="s">
        <v>35</v>
      </c>
      <c r="B35" s="21">
        <v>14915784.029999999</v>
      </c>
      <c r="C35" s="21">
        <v>3646798.429</v>
      </c>
      <c r="D35" s="21">
        <v>21404480.41</v>
      </c>
      <c r="E35" s="21">
        <v>22392438.59</v>
      </c>
      <c r="F35" s="21">
        <v>221149467.5</v>
      </c>
      <c r="G35" s="21">
        <v>320398268.5</v>
      </c>
      <c r="H35" s="21">
        <v>24306543.719999999</v>
      </c>
      <c r="I35" s="21">
        <v>18224440.57</v>
      </c>
      <c r="J35" s="21">
        <v>89571135.670000002</v>
      </c>
      <c r="K35" s="21">
        <v>129874753.40000001</v>
      </c>
      <c r="L35" s="27"/>
    </row>
    <row r="36" spans="1:12" x14ac:dyDescent="0.25">
      <c r="A36" s="30" t="s">
        <v>6</v>
      </c>
      <c r="B36" s="23">
        <f>B30+B31+B32+B33+B34+B35</f>
        <v>26166436.974799998</v>
      </c>
      <c r="C36" s="23">
        <f t="shared" ref="C36:K36" si="2">C30+C31+C32+C33+C34+C35</f>
        <v>6759998.3107999992</v>
      </c>
      <c r="D36" s="23">
        <f t="shared" si="2"/>
        <v>39794765.572999999</v>
      </c>
      <c r="E36" s="23">
        <f t="shared" si="2"/>
        <v>40187552.899999999</v>
      </c>
      <c r="F36" s="23">
        <f t="shared" si="2"/>
        <v>405747130.56999999</v>
      </c>
      <c r="G36" s="23">
        <f t="shared" si="2"/>
        <v>623640312.77999997</v>
      </c>
      <c r="H36" s="23">
        <f t="shared" si="2"/>
        <v>49943408.687999994</v>
      </c>
      <c r="I36" s="23">
        <f t="shared" si="2"/>
        <v>35556033.296999998</v>
      </c>
      <c r="J36" s="23">
        <f t="shared" si="2"/>
        <v>185871540.48800001</v>
      </c>
      <c r="K36" s="23">
        <f t="shared" si="2"/>
        <v>213054993.01699999</v>
      </c>
      <c r="L36" s="27"/>
    </row>
    <row r="37" spans="1:12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2" ht="15.75" x14ac:dyDescent="0.25">
      <c r="A39" s="46">
        <v>2024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2" x14ac:dyDescent="0.25">
      <c r="A40" s="31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2" s="15" customFormat="1" x14ac:dyDescent="0.25">
      <c r="A41" s="29" t="s">
        <v>0</v>
      </c>
      <c r="B41" s="32" t="s">
        <v>25</v>
      </c>
      <c r="C41" s="32" t="s">
        <v>26</v>
      </c>
      <c r="D41" s="32" t="s">
        <v>27</v>
      </c>
      <c r="E41" s="32" t="s">
        <v>28</v>
      </c>
      <c r="F41" s="32" t="s">
        <v>8</v>
      </c>
      <c r="G41" s="32" t="s">
        <v>40</v>
      </c>
      <c r="H41" s="32" t="s">
        <v>41</v>
      </c>
      <c r="I41" s="32" t="s">
        <v>42</v>
      </c>
      <c r="J41" s="32" t="s">
        <v>12</v>
      </c>
      <c r="K41" s="32" t="s">
        <v>29</v>
      </c>
    </row>
    <row r="42" spans="1:12" x14ac:dyDescent="0.25">
      <c r="A42" s="29" t="s">
        <v>30</v>
      </c>
      <c r="B42" s="21">
        <v>836226.18561461603</v>
      </c>
      <c r="C42" s="21">
        <v>298037.76673244202</v>
      </c>
      <c r="D42" s="21">
        <v>2192303.25811397</v>
      </c>
      <c r="E42" s="21">
        <v>1940672.1573849099</v>
      </c>
      <c r="F42" s="21">
        <v>14503168.8481071</v>
      </c>
      <c r="G42" s="21">
        <v>37139527.8937089</v>
      </c>
      <c r="H42" s="21">
        <v>3774784.6356007499</v>
      </c>
      <c r="I42" s="21">
        <v>2646552.5280631301</v>
      </c>
      <c r="J42" s="21">
        <v>12675558.558219399</v>
      </c>
      <c r="K42" s="21">
        <v>8051749.1055608904</v>
      </c>
    </row>
    <row r="43" spans="1:12" x14ac:dyDescent="0.25">
      <c r="A43" s="29" t="s">
        <v>31</v>
      </c>
      <c r="B43" s="21">
        <v>658111.44395168195</v>
      </c>
      <c r="C43" s="21">
        <v>158841.285289105</v>
      </c>
      <c r="D43" s="21">
        <v>1043717.2980441001</v>
      </c>
      <c r="E43" s="21">
        <v>1342210.1570436</v>
      </c>
      <c r="F43" s="21">
        <v>13507052.384158799</v>
      </c>
      <c r="G43" s="21">
        <v>21256163.668695699</v>
      </c>
      <c r="H43" s="21">
        <v>2172330.12433179</v>
      </c>
      <c r="I43" s="21">
        <v>1321417.6516883899</v>
      </c>
      <c r="J43" s="21">
        <v>8201611.7557591004</v>
      </c>
      <c r="K43" s="21">
        <v>4913927.3458447196</v>
      </c>
    </row>
    <row r="44" spans="1:12" x14ac:dyDescent="0.25">
      <c r="A44" s="29" t="s">
        <v>32</v>
      </c>
      <c r="B44" s="21">
        <v>3611577.6075360999</v>
      </c>
      <c r="C44" s="21">
        <v>1144605.54223511</v>
      </c>
      <c r="D44" s="21">
        <v>6770293.9147261996</v>
      </c>
      <c r="E44" s="21">
        <v>5981330.7733014803</v>
      </c>
      <c r="F44" s="21">
        <v>64934135.079973102</v>
      </c>
      <c r="G44" s="21">
        <v>110366340.792042</v>
      </c>
      <c r="H44" s="21">
        <v>9769230.6852767095</v>
      </c>
      <c r="I44" s="21">
        <v>7028634.6985924002</v>
      </c>
      <c r="J44" s="21">
        <v>35101337.198550299</v>
      </c>
      <c r="K44" s="21">
        <v>34874102.555565402</v>
      </c>
    </row>
    <row r="45" spans="1:12" x14ac:dyDescent="0.25">
      <c r="A45" s="29" t="s">
        <v>33</v>
      </c>
      <c r="B45" s="22">
        <v>3582732.3225281299</v>
      </c>
      <c r="C45" s="22">
        <v>1046164.39399288</v>
      </c>
      <c r="D45" s="22">
        <v>5187130.9953926802</v>
      </c>
      <c r="E45" s="22">
        <v>5415549.4452332603</v>
      </c>
      <c r="F45" s="22">
        <v>58084682.470228501</v>
      </c>
      <c r="G45" s="22">
        <v>91643690.4020558</v>
      </c>
      <c r="H45" s="22">
        <v>7137267.9558870196</v>
      </c>
      <c r="I45" s="22">
        <v>4647876.8933564797</v>
      </c>
      <c r="J45" s="22">
        <v>29399959.820954099</v>
      </c>
      <c r="K45" s="22">
        <v>24849979.069279999</v>
      </c>
    </row>
    <row r="46" spans="1:12" x14ac:dyDescent="0.25">
      <c r="A46" s="30" t="s">
        <v>34</v>
      </c>
      <c r="B46" s="21">
        <v>2539716.4015477099</v>
      </c>
      <c r="C46" s="21">
        <v>539893.39361667202</v>
      </c>
      <c r="D46" s="21">
        <v>3277702.2528485898</v>
      </c>
      <c r="E46" s="21">
        <v>3293100.4814547799</v>
      </c>
      <c r="F46" s="21">
        <v>36220716.490194701</v>
      </c>
      <c r="G46" s="21">
        <v>48150741.143419199</v>
      </c>
      <c r="H46" s="21">
        <v>3245992.4459596798</v>
      </c>
      <c r="I46" s="21">
        <v>2415725.0345824999</v>
      </c>
      <c r="J46" s="21">
        <v>14835273.249060299</v>
      </c>
      <c r="K46" s="21">
        <v>13906943.2411265</v>
      </c>
    </row>
    <row r="47" spans="1:12" x14ac:dyDescent="0.25">
      <c r="A47" s="30" t="s">
        <v>35</v>
      </c>
      <c r="B47" s="21">
        <v>16105866.895287899</v>
      </c>
      <c r="C47" s="21">
        <v>3631952.6205891198</v>
      </c>
      <c r="D47" s="21">
        <v>22146835.499409299</v>
      </c>
      <c r="E47" s="21">
        <v>23725008.4996594</v>
      </c>
      <c r="F47" s="21">
        <v>242348950.09418899</v>
      </c>
      <c r="G47" s="21">
        <v>353172170.70095998</v>
      </c>
      <c r="H47" s="21">
        <v>27137482.858409598</v>
      </c>
      <c r="I47" s="21">
        <v>19941389.633402601</v>
      </c>
      <c r="J47" s="21">
        <v>111690125.886923</v>
      </c>
      <c r="K47" s="21">
        <v>153498861.908802</v>
      </c>
    </row>
    <row r="48" spans="1:12" x14ac:dyDescent="0.25">
      <c r="A48" s="30" t="s">
        <v>6</v>
      </c>
      <c r="B48" s="23">
        <f>B42+B43+B44+B45+B46+B47</f>
        <v>27334230.856466137</v>
      </c>
      <c r="C48" s="23">
        <f t="shared" ref="C48:K48" si="3">C42+C43+C44+C45+C46+C47</f>
        <v>6819495.0024553295</v>
      </c>
      <c r="D48" s="23">
        <f t="shared" si="3"/>
        <v>40617983.218534842</v>
      </c>
      <c r="E48" s="23">
        <f t="shared" si="3"/>
        <v>41697871.514077425</v>
      </c>
      <c r="F48" s="23">
        <f t="shared" si="3"/>
        <v>429598705.36685121</v>
      </c>
      <c r="G48" s="23">
        <f t="shared" si="3"/>
        <v>661728634.60088158</v>
      </c>
      <c r="H48" s="23">
        <f t="shared" si="3"/>
        <v>53237088.705465548</v>
      </c>
      <c r="I48" s="23">
        <f t="shared" si="3"/>
        <v>38001596.439685501</v>
      </c>
      <c r="J48" s="23">
        <f t="shared" si="3"/>
        <v>211903866.46946621</v>
      </c>
      <c r="K48" s="23">
        <f t="shared" si="3"/>
        <v>240095563.22617951</v>
      </c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5.75" x14ac:dyDescent="0.25">
      <c r="A51" s="46">
        <v>2025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 x14ac:dyDescent="0.25">
      <c r="A52" s="31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s="15" customFormat="1" x14ac:dyDescent="0.25">
      <c r="A53" s="29" t="s">
        <v>0</v>
      </c>
      <c r="B53" s="32" t="s">
        <v>25</v>
      </c>
      <c r="C53" s="32" t="s">
        <v>26</v>
      </c>
      <c r="D53" s="32" t="s">
        <v>27</v>
      </c>
      <c r="E53" s="32" t="s">
        <v>28</v>
      </c>
      <c r="F53" s="32" t="s">
        <v>8</v>
      </c>
      <c r="G53" s="32" t="s">
        <v>9</v>
      </c>
      <c r="H53" s="32" t="s">
        <v>41</v>
      </c>
      <c r="I53" s="32" t="s">
        <v>42</v>
      </c>
      <c r="J53" s="32" t="s">
        <v>43</v>
      </c>
      <c r="K53" s="32" t="s">
        <v>29</v>
      </c>
    </row>
    <row r="54" spans="1:11" x14ac:dyDescent="0.25">
      <c r="A54" s="29" t="s">
        <v>30</v>
      </c>
      <c r="B54" s="33">
        <v>817065.49650000001</v>
      </c>
      <c r="C54" s="33">
        <v>301026.39850000001</v>
      </c>
      <c r="D54" s="33">
        <v>2215050.2230000002</v>
      </c>
      <c r="E54" s="33">
        <v>1961592.3030000001</v>
      </c>
      <c r="F54" s="33">
        <v>14630278.76</v>
      </c>
      <c r="G54" s="33">
        <v>37883211.039999999</v>
      </c>
      <c r="H54" s="33">
        <v>3831658.0839999998</v>
      </c>
      <c r="I54" s="33">
        <v>2745528.9169999999</v>
      </c>
      <c r="J54" s="33">
        <v>13200002.390000001</v>
      </c>
      <c r="K54" s="33">
        <v>8240308.5520000001</v>
      </c>
    </row>
    <row r="55" spans="1:11" x14ac:dyDescent="0.25">
      <c r="A55" s="29" t="s">
        <v>31</v>
      </c>
      <c r="B55" s="33">
        <v>664774.89729999995</v>
      </c>
      <c r="C55" s="33">
        <v>167093.1894</v>
      </c>
      <c r="D55" s="33">
        <v>1059775.7560000001</v>
      </c>
      <c r="E55" s="33">
        <v>1368599.858</v>
      </c>
      <c r="F55" s="33">
        <v>13854835.060000001</v>
      </c>
      <c r="G55" s="33">
        <v>21430464.539999999</v>
      </c>
      <c r="H55" s="33">
        <v>2266025.8160000001</v>
      </c>
      <c r="I55" s="33">
        <v>1381020.8859999999</v>
      </c>
      <c r="J55" s="33">
        <v>8515061.2709999997</v>
      </c>
      <c r="K55" s="33">
        <v>5012235.4890000001</v>
      </c>
    </row>
    <row r="56" spans="1:11" x14ac:dyDescent="0.25">
      <c r="A56" s="29" t="s">
        <v>32</v>
      </c>
      <c r="B56" s="33">
        <v>3597916.8969999999</v>
      </c>
      <c r="C56" s="33">
        <v>1214425.1170000001</v>
      </c>
      <c r="D56" s="33">
        <v>6800132.8219999997</v>
      </c>
      <c r="E56" s="33">
        <v>6029567.3119999999</v>
      </c>
      <c r="F56" s="33">
        <v>64602609.710000001</v>
      </c>
      <c r="G56" s="33">
        <v>112302921.90000001</v>
      </c>
      <c r="H56" s="33">
        <v>9959453.602</v>
      </c>
      <c r="I56" s="33">
        <v>7098382.7609999999</v>
      </c>
      <c r="J56" s="33">
        <v>38130203.07</v>
      </c>
      <c r="K56" s="33">
        <v>39465835.490000002</v>
      </c>
    </row>
    <row r="57" spans="1:11" x14ac:dyDescent="0.25">
      <c r="A57" s="29" t="s">
        <v>33</v>
      </c>
      <c r="B57" s="33">
        <v>3564973.764</v>
      </c>
      <c r="C57" s="33">
        <v>1063676.0789999999</v>
      </c>
      <c r="D57" s="33">
        <v>5121364.8420000002</v>
      </c>
      <c r="E57" s="33">
        <v>5360762.4670000002</v>
      </c>
      <c r="F57" s="33">
        <v>58403420.789999999</v>
      </c>
      <c r="G57" s="33">
        <v>92282171.180000007</v>
      </c>
      <c r="H57" s="33">
        <v>7392472.1699999999</v>
      </c>
      <c r="I57" s="33">
        <v>5057579.2149999999</v>
      </c>
      <c r="J57" s="33">
        <v>31925816.739999998</v>
      </c>
      <c r="K57" s="33">
        <v>25822706.699999999</v>
      </c>
    </row>
    <row r="58" spans="1:11" x14ac:dyDescent="0.25">
      <c r="A58" s="30" t="s">
        <v>34</v>
      </c>
      <c r="B58" s="33">
        <v>2590799.5649999999</v>
      </c>
      <c r="C58" s="33">
        <v>543370.0699</v>
      </c>
      <c r="D58" s="33">
        <v>3234123.96</v>
      </c>
      <c r="E58" s="33">
        <v>3270394.094</v>
      </c>
      <c r="F58" s="33">
        <v>36172817.530000001</v>
      </c>
      <c r="G58" s="33">
        <v>48263806.93</v>
      </c>
      <c r="H58" s="33">
        <v>3241918.463</v>
      </c>
      <c r="I58" s="33">
        <v>2418080.6719999998</v>
      </c>
      <c r="J58" s="33">
        <v>14956341.949999999</v>
      </c>
      <c r="K58" s="33">
        <v>13928790.98</v>
      </c>
    </row>
    <row r="59" spans="1:11" x14ac:dyDescent="0.25">
      <c r="A59" s="30" t="s">
        <v>35</v>
      </c>
      <c r="B59" s="33">
        <v>17350255.829999998</v>
      </c>
      <c r="C59" s="33">
        <v>3855590.0789999999</v>
      </c>
      <c r="D59" s="33">
        <v>23758463.609999999</v>
      </c>
      <c r="E59" s="33">
        <v>25280265.57</v>
      </c>
      <c r="F59" s="33">
        <v>257730484.59999999</v>
      </c>
      <c r="G59" s="33">
        <v>374223987.80000001</v>
      </c>
      <c r="H59" s="33">
        <v>28778635.940000001</v>
      </c>
      <c r="I59" s="33">
        <v>19069161.199999999</v>
      </c>
      <c r="J59" s="33">
        <v>114950812.5</v>
      </c>
      <c r="K59" s="33">
        <v>165648910.40000001</v>
      </c>
    </row>
    <row r="60" spans="1:11" x14ac:dyDescent="0.25">
      <c r="A60" s="30" t="s">
        <v>6</v>
      </c>
      <c r="B60" s="34">
        <f>B54+B55+B56+B57+B58+B59</f>
        <v>28585786.4498</v>
      </c>
      <c r="C60" s="34">
        <f t="shared" ref="C60:K60" si="4">C54+C55+C56+C57+C58+C59</f>
        <v>7145180.9328000005</v>
      </c>
      <c r="D60" s="34">
        <f t="shared" si="4"/>
        <v>42188911.213</v>
      </c>
      <c r="E60" s="34">
        <f t="shared" si="4"/>
        <v>43271181.604000002</v>
      </c>
      <c r="F60" s="34">
        <f t="shared" si="4"/>
        <v>445394446.44999999</v>
      </c>
      <c r="G60" s="34">
        <f t="shared" si="4"/>
        <v>686386563.3900001</v>
      </c>
      <c r="H60" s="34">
        <f t="shared" si="4"/>
        <v>55470164.075000003</v>
      </c>
      <c r="I60" s="34">
        <f t="shared" si="4"/>
        <v>37769753.650999993</v>
      </c>
      <c r="J60" s="34">
        <f t="shared" si="4"/>
        <v>221678237.921</v>
      </c>
      <c r="K60" s="34">
        <f t="shared" si="4"/>
        <v>258118787.611</v>
      </c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</row>
  </sheetData>
  <mergeCells count="6">
    <mergeCell ref="A1:K1"/>
    <mergeCell ref="A51:K51"/>
    <mergeCell ref="A39:K39"/>
    <mergeCell ref="A27:K27"/>
    <mergeCell ref="A15:K15"/>
    <mergeCell ref="A3:K3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047B-611D-4541-86B4-E5D9ED5FAF3D}">
  <dimension ref="A1:W60"/>
  <sheetViews>
    <sheetView showGridLines="0" zoomScaleNormal="100" workbookViewId="0">
      <selection activeCell="M27" sqref="M27:W27"/>
    </sheetView>
  </sheetViews>
  <sheetFormatPr defaultColWidth="9.140625" defaultRowHeight="15" x14ac:dyDescent="0.25"/>
  <cols>
    <col min="1" max="1" width="15" customWidth="1"/>
    <col min="2" max="2" width="16.85546875" customWidth="1"/>
    <col min="3" max="3" width="16.28515625" customWidth="1"/>
    <col min="4" max="4" width="16.7109375" customWidth="1"/>
    <col min="5" max="5" width="16.5703125" customWidth="1"/>
    <col min="6" max="6" width="17.5703125" customWidth="1"/>
    <col min="7" max="7" width="18.85546875" customWidth="1"/>
    <col min="8" max="8" width="16.5703125" customWidth="1"/>
    <col min="9" max="9" width="17.140625" customWidth="1"/>
    <col min="10" max="11" width="17.5703125" customWidth="1"/>
    <col min="13" max="13" width="15.42578125" customWidth="1"/>
    <col min="14" max="14" width="17.140625" customWidth="1"/>
    <col min="15" max="15" width="17" customWidth="1"/>
    <col min="16" max="16" width="16.7109375" customWidth="1"/>
    <col min="17" max="17" width="18.85546875" customWidth="1"/>
    <col min="18" max="18" width="19.7109375" bestFit="1" customWidth="1"/>
    <col min="19" max="19" width="20.140625" customWidth="1"/>
    <col min="20" max="21" width="17.85546875" customWidth="1"/>
    <col min="22" max="22" width="18.5703125" customWidth="1"/>
    <col min="23" max="23" width="18.85546875" customWidth="1"/>
  </cols>
  <sheetData>
    <row r="1" spans="1:23" ht="21" x14ac:dyDescent="0.35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M1" s="45" t="s">
        <v>37</v>
      </c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x14ac:dyDescent="0.25">
      <c r="A2" s="1"/>
      <c r="M2" s="1"/>
    </row>
    <row r="3" spans="1:23" ht="15.75" x14ac:dyDescent="0.25">
      <c r="A3" s="46">
        <v>2021</v>
      </c>
      <c r="B3" s="46"/>
      <c r="C3" s="46"/>
      <c r="D3" s="46"/>
      <c r="E3" s="46"/>
      <c r="F3" s="46"/>
      <c r="G3" s="46"/>
      <c r="H3" s="46"/>
      <c r="I3" s="46"/>
      <c r="J3" s="46"/>
      <c r="K3" s="46"/>
      <c r="M3" s="46">
        <v>2021</v>
      </c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x14ac:dyDescent="0.25">
      <c r="A4" s="2"/>
      <c r="M4" s="2"/>
    </row>
    <row r="5" spans="1:23" s="15" customFormat="1" x14ac:dyDescent="0.25">
      <c r="A5" s="3" t="s">
        <v>0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29</v>
      </c>
      <c r="M5" s="6" t="s">
        <v>0</v>
      </c>
      <c r="N5" s="4" t="s">
        <v>25</v>
      </c>
      <c r="O5" s="4" t="s">
        <v>26</v>
      </c>
      <c r="P5" s="4" t="s">
        <v>27</v>
      </c>
      <c r="Q5" s="4" t="s">
        <v>28</v>
      </c>
      <c r="R5" s="42" t="s">
        <v>8</v>
      </c>
      <c r="S5" s="4" t="s">
        <v>9</v>
      </c>
      <c r="T5" s="4" t="s">
        <v>10</v>
      </c>
      <c r="U5" s="4" t="s">
        <v>11</v>
      </c>
      <c r="V5" s="4" t="s">
        <v>12</v>
      </c>
      <c r="W5" s="4" t="s">
        <v>29</v>
      </c>
    </row>
    <row r="6" spans="1:23" s="5" customFormat="1" x14ac:dyDescent="0.25">
      <c r="A6" s="6" t="s">
        <v>30</v>
      </c>
      <c r="B6" s="24">
        <v>919493.27243162796</v>
      </c>
      <c r="C6" s="24">
        <v>332675.88738693501</v>
      </c>
      <c r="D6" s="24">
        <v>2270070.5631633699</v>
      </c>
      <c r="E6" s="24">
        <v>1969801.53748999</v>
      </c>
      <c r="F6" s="24">
        <v>15486214.282342801</v>
      </c>
      <c r="G6" s="24">
        <v>39002453.316253498</v>
      </c>
      <c r="H6" s="24">
        <v>3665760.1112922099</v>
      </c>
      <c r="I6" s="24">
        <v>2813077.5776391402</v>
      </c>
      <c r="J6" s="24">
        <v>14644525.153042</v>
      </c>
      <c r="K6" s="24">
        <v>8552776.3165622801</v>
      </c>
      <c r="L6" s="7"/>
      <c r="M6" s="38" t="s">
        <v>30</v>
      </c>
      <c r="N6" s="24">
        <v>421696.2165683721</v>
      </c>
      <c r="O6" s="24">
        <v>167361.688713065</v>
      </c>
      <c r="P6" s="24">
        <v>1254149.6708366303</v>
      </c>
      <c r="Q6" s="24">
        <v>975511.89251001016</v>
      </c>
      <c r="R6" s="24">
        <v>8090892.2176571991</v>
      </c>
      <c r="S6" s="24">
        <v>20360781.063746504</v>
      </c>
      <c r="T6" s="24">
        <v>1692248.9937077905</v>
      </c>
      <c r="U6" s="24">
        <v>1448947.7493608594</v>
      </c>
      <c r="V6" s="24">
        <v>7031077.3769580014</v>
      </c>
      <c r="W6" s="24">
        <v>5136233.0734377205</v>
      </c>
    </row>
    <row r="7" spans="1:23" s="5" customFormat="1" x14ac:dyDescent="0.25">
      <c r="A7" s="6" t="s">
        <v>31</v>
      </c>
      <c r="B7" s="24">
        <v>706612.33589544601</v>
      </c>
      <c r="C7" s="24">
        <v>155593.30971273</v>
      </c>
      <c r="D7" s="24">
        <v>1089287.66886349</v>
      </c>
      <c r="E7" s="24">
        <v>1313694.4548947699</v>
      </c>
      <c r="F7" s="24">
        <v>13947613.144913901</v>
      </c>
      <c r="G7" s="24">
        <v>25146213.5807539</v>
      </c>
      <c r="H7" s="24">
        <v>2223534.9131594999</v>
      </c>
      <c r="I7" s="24">
        <v>1331959.9107607901</v>
      </c>
      <c r="J7" s="24">
        <v>8814196.2651613206</v>
      </c>
      <c r="K7" s="24">
        <v>5290074.9083755398</v>
      </c>
      <c r="L7" s="7"/>
      <c r="M7" s="38" t="s">
        <v>31</v>
      </c>
      <c r="N7" s="24">
        <v>183431.300404554</v>
      </c>
      <c r="O7" s="24">
        <v>48780.450087270001</v>
      </c>
      <c r="P7" s="24">
        <v>287565.28613651008</v>
      </c>
      <c r="Q7" s="24">
        <v>362538.32410523016</v>
      </c>
      <c r="R7" s="24">
        <v>4541206.0050860979</v>
      </c>
      <c r="S7" s="24">
        <v>7426752.1292461008</v>
      </c>
      <c r="T7" s="24">
        <v>639682.30184049997</v>
      </c>
      <c r="U7" s="24">
        <v>427545.48823920987</v>
      </c>
      <c r="V7" s="24">
        <v>2295718.5248386785</v>
      </c>
      <c r="W7" s="24">
        <v>1344416.1856244598</v>
      </c>
    </row>
    <row r="8" spans="1:23" s="5" customFormat="1" x14ac:dyDescent="0.25">
      <c r="A8" s="6" t="s">
        <v>32</v>
      </c>
      <c r="B8" s="24">
        <v>4267200.8367304001</v>
      </c>
      <c r="C8" s="24">
        <v>1107167.1120490199</v>
      </c>
      <c r="D8" s="24">
        <v>7134626.7250145096</v>
      </c>
      <c r="E8" s="24">
        <v>6137490.9158353098</v>
      </c>
      <c r="F8" s="24">
        <v>66980335.983667001</v>
      </c>
      <c r="G8" s="24">
        <v>120995670.884422</v>
      </c>
      <c r="H8" s="24">
        <v>9682846.7725129705</v>
      </c>
      <c r="I8" s="24">
        <v>6971637.45792278</v>
      </c>
      <c r="J8" s="24">
        <v>37047105.5110709</v>
      </c>
      <c r="K8" s="24">
        <v>34336806.439727098</v>
      </c>
      <c r="L8" s="7"/>
      <c r="M8" s="38" t="s">
        <v>32</v>
      </c>
      <c r="N8" s="24">
        <v>6477415.4632696006</v>
      </c>
      <c r="O8" s="24">
        <v>1679151.4279509801</v>
      </c>
      <c r="P8" s="24">
        <v>13318501.054985492</v>
      </c>
      <c r="Q8" s="24">
        <v>11517594.504164692</v>
      </c>
      <c r="R8" s="24">
        <v>125820399.61633299</v>
      </c>
      <c r="S8" s="24">
        <v>227372725.41557801</v>
      </c>
      <c r="T8" s="24">
        <v>15804451.717487028</v>
      </c>
      <c r="U8" s="24">
        <v>13484778.442077219</v>
      </c>
      <c r="V8" s="24">
        <v>54422528.518929102</v>
      </c>
      <c r="W8" s="24">
        <v>77265275.260272905</v>
      </c>
    </row>
    <row r="9" spans="1:23" s="5" customFormat="1" x14ac:dyDescent="0.25">
      <c r="A9" s="6" t="s">
        <v>33</v>
      </c>
      <c r="B9" s="25">
        <v>4417005.47881003</v>
      </c>
      <c r="C9" s="25">
        <v>1024835.4731863301</v>
      </c>
      <c r="D9" s="25">
        <v>6003092.0635982798</v>
      </c>
      <c r="E9" s="25">
        <v>5711921.3691022098</v>
      </c>
      <c r="F9" s="25">
        <v>62211170.140694998</v>
      </c>
      <c r="G9" s="25">
        <v>103219596.099282</v>
      </c>
      <c r="H9" s="25">
        <v>6815821.5599546898</v>
      </c>
      <c r="I9" s="25">
        <v>4706001.7470859103</v>
      </c>
      <c r="J9" s="25">
        <v>31884299.746249001</v>
      </c>
      <c r="K9" s="25">
        <v>27978451.1823075</v>
      </c>
      <c r="L9" s="8"/>
      <c r="M9" s="38" t="s">
        <v>33</v>
      </c>
      <c r="N9" s="24">
        <v>7055253.9711899692</v>
      </c>
      <c r="O9" s="24">
        <v>1798811.2008136702</v>
      </c>
      <c r="P9" s="24">
        <v>11581979.99640172</v>
      </c>
      <c r="Q9" s="24">
        <v>11691407.750897791</v>
      </c>
      <c r="R9" s="24">
        <v>125035952.05930498</v>
      </c>
      <c r="S9" s="24">
        <v>206754725.900718</v>
      </c>
      <c r="T9" s="24">
        <v>12013820.910045309</v>
      </c>
      <c r="U9" s="24">
        <v>10012623.202914089</v>
      </c>
      <c r="V9" s="24">
        <v>50839978.463750988</v>
      </c>
      <c r="W9" s="24">
        <v>68731555.4776925</v>
      </c>
    </row>
    <row r="10" spans="1:23" x14ac:dyDescent="0.25">
      <c r="A10" s="10" t="s">
        <v>34</v>
      </c>
      <c r="B10" s="24">
        <v>3207837.3792085201</v>
      </c>
      <c r="C10" s="24">
        <v>541143.04606405401</v>
      </c>
      <c r="D10" s="24">
        <v>3172086.1243487601</v>
      </c>
      <c r="E10" s="24">
        <v>3338082.6648333701</v>
      </c>
      <c r="F10" s="24">
        <v>40562703.252514802</v>
      </c>
      <c r="G10" s="24">
        <v>50236128.443700202</v>
      </c>
      <c r="H10" s="24">
        <v>3529282.91443566</v>
      </c>
      <c r="I10" s="24">
        <v>2811418.51476605</v>
      </c>
      <c r="J10" s="24">
        <v>15184762.5801505</v>
      </c>
      <c r="K10" s="24">
        <v>14280426.3765858</v>
      </c>
      <c r="L10" s="8"/>
      <c r="M10" s="39" t="s">
        <v>34</v>
      </c>
      <c r="N10" s="24">
        <v>9450027.9807914793</v>
      </c>
      <c r="O10" s="24">
        <v>1928487.1749359458</v>
      </c>
      <c r="P10" s="24">
        <v>11334186.20565124</v>
      </c>
      <c r="Q10" s="24">
        <v>13061377.285166629</v>
      </c>
      <c r="R10" s="24">
        <v>156043133.44748518</v>
      </c>
      <c r="S10" s="24">
        <v>187158899.1562998</v>
      </c>
      <c r="T10" s="24">
        <v>11852050.89556434</v>
      </c>
      <c r="U10" s="24">
        <v>11684659.37523395</v>
      </c>
      <c r="V10" s="24">
        <v>46082768.119849503</v>
      </c>
      <c r="W10" s="24">
        <v>69729092.5334142</v>
      </c>
    </row>
    <row r="11" spans="1:23" x14ac:dyDescent="0.25">
      <c r="A11" s="10" t="s">
        <v>35</v>
      </c>
      <c r="B11" s="24">
        <v>12388639.790979899</v>
      </c>
      <c r="C11" s="24">
        <v>2781765.3679905902</v>
      </c>
      <c r="D11" s="24">
        <v>15696418.7649826</v>
      </c>
      <c r="E11" s="24">
        <v>16946712.5058337</v>
      </c>
      <c r="F11" s="24">
        <v>163654470.57099399</v>
      </c>
      <c r="G11" s="24">
        <v>232655511.87465999</v>
      </c>
      <c r="H11" s="24">
        <v>18776063.712737501</v>
      </c>
      <c r="I11" s="24">
        <v>12913836.5709792</v>
      </c>
      <c r="J11" s="24">
        <v>69999136.008761898</v>
      </c>
      <c r="K11" s="24">
        <v>94223844.478927106</v>
      </c>
      <c r="L11" s="8"/>
      <c r="M11" s="39" t="s">
        <v>35</v>
      </c>
      <c r="N11" s="24">
        <v>36495925.0690201</v>
      </c>
      <c r="O11" s="24">
        <v>9913457.9520094097</v>
      </c>
      <c r="P11" s="24">
        <v>56084899.985017404</v>
      </c>
      <c r="Q11" s="24">
        <v>66309743.644166306</v>
      </c>
      <c r="R11" s="24">
        <v>629572349.42900598</v>
      </c>
      <c r="S11" s="24">
        <v>866777573.12533998</v>
      </c>
      <c r="T11" s="24">
        <v>63053846.387262493</v>
      </c>
      <c r="U11" s="24">
        <v>53671760.639020801</v>
      </c>
      <c r="V11" s="24">
        <v>212433611.39123809</v>
      </c>
      <c r="W11" s="24">
        <v>460080322.32107282</v>
      </c>
    </row>
    <row r="12" spans="1:23" x14ac:dyDescent="0.25">
      <c r="A12" s="10" t="s">
        <v>6</v>
      </c>
      <c r="B12" s="26">
        <v>25906789.094055925</v>
      </c>
      <c r="C12" s="26">
        <v>5943180.1963896593</v>
      </c>
      <c r="D12" s="26">
        <v>35365581.909971014</v>
      </c>
      <c r="E12" s="26">
        <v>35417703.447989345</v>
      </c>
      <c r="F12" s="26">
        <v>362842507.37512749</v>
      </c>
      <c r="G12" s="26">
        <v>571255574.19907165</v>
      </c>
      <c r="H12" s="26">
        <v>44693309.984092534</v>
      </c>
      <c r="I12" s="26">
        <v>31547931.779153869</v>
      </c>
      <c r="J12" s="26">
        <v>177574025.26443562</v>
      </c>
      <c r="K12" s="26">
        <v>184662379.70248532</v>
      </c>
      <c r="L12" s="8"/>
      <c r="M12" s="39" t="s">
        <v>6</v>
      </c>
      <c r="N12" s="26">
        <v>60083750.001244076</v>
      </c>
      <c r="O12" s="26">
        <v>15536049.89451034</v>
      </c>
      <c r="P12" s="26">
        <v>93861282.199028999</v>
      </c>
      <c r="Q12" s="26">
        <v>103918173.40101066</v>
      </c>
      <c r="R12" s="26">
        <v>1049103932.7748724</v>
      </c>
      <c r="S12" s="26">
        <v>1515851456.7909284</v>
      </c>
      <c r="T12" s="26">
        <v>105056101.20590746</v>
      </c>
      <c r="U12" s="26">
        <v>90730314.89684613</v>
      </c>
      <c r="V12" s="26">
        <v>373105682.39556438</v>
      </c>
      <c r="W12" s="26">
        <v>682286894.85151458</v>
      </c>
    </row>
    <row r="13" spans="1:23" x14ac:dyDescent="0.25"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x14ac:dyDescent="0.25"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ht="15.75" x14ac:dyDescent="0.25">
      <c r="A15" s="46">
        <v>2022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M15" s="46">
        <v>2022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x14ac:dyDescent="0.25">
      <c r="A16" s="2"/>
      <c r="M16" s="40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s="18" customFormat="1" x14ac:dyDescent="0.25">
      <c r="A17" s="17" t="s">
        <v>0</v>
      </c>
      <c r="B17" s="4" t="s">
        <v>25</v>
      </c>
      <c r="C17" s="4" t="s">
        <v>26</v>
      </c>
      <c r="D17" s="4" t="s">
        <v>27</v>
      </c>
      <c r="E17" s="4" t="s">
        <v>28</v>
      </c>
      <c r="F17" s="4" t="s">
        <v>8</v>
      </c>
      <c r="G17" s="4" t="s">
        <v>40</v>
      </c>
      <c r="H17" s="4" t="s">
        <v>41</v>
      </c>
      <c r="I17" s="4" t="s">
        <v>42</v>
      </c>
      <c r="J17" s="4" t="s">
        <v>43</v>
      </c>
      <c r="K17" s="4" t="s">
        <v>29</v>
      </c>
      <c r="M17" s="41" t="s">
        <v>0</v>
      </c>
      <c r="N17" s="42" t="s">
        <v>25</v>
      </c>
      <c r="O17" s="42" t="s">
        <v>26</v>
      </c>
      <c r="P17" s="42" t="s">
        <v>27</v>
      </c>
      <c r="Q17" s="42" t="s">
        <v>28</v>
      </c>
      <c r="R17" s="42" t="s">
        <v>8</v>
      </c>
      <c r="S17" s="42" t="s">
        <v>40</v>
      </c>
      <c r="T17" s="42" t="s">
        <v>41</v>
      </c>
      <c r="U17" s="42" t="s">
        <v>42</v>
      </c>
      <c r="V17" s="42" t="s">
        <v>43</v>
      </c>
      <c r="W17" s="42" t="s">
        <v>29</v>
      </c>
    </row>
    <row r="18" spans="1:23" s="5" customFormat="1" x14ac:dyDescent="0.25">
      <c r="A18" s="6" t="s">
        <v>30</v>
      </c>
      <c r="B18" s="21">
        <v>924519.68628922</v>
      </c>
      <c r="C18" s="21">
        <v>336557.60655666899</v>
      </c>
      <c r="D18" s="21">
        <v>2265393.1831843602</v>
      </c>
      <c r="E18" s="21">
        <v>1991539.6158952001</v>
      </c>
      <c r="F18" s="21">
        <v>15451777.7548653</v>
      </c>
      <c r="G18" s="21">
        <v>39658472.626389399</v>
      </c>
      <c r="H18" s="21">
        <v>3788382.1315633398</v>
      </c>
      <c r="I18" s="21">
        <v>2881936.1218550499</v>
      </c>
      <c r="J18" s="21">
        <v>15026678.8231804</v>
      </c>
      <c r="K18" s="21">
        <v>8712701.9729283098</v>
      </c>
      <c r="L18" s="7"/>
      <c r="M18" s="38" t="s">
        <v>30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20979.576436660253</v>
      </c>
      <c r="U18" s="43">
        <v>0</v>
      </c>
      <c r="V18" s="43">
        <v>0</v>
      </c>
      <c r="W18" s="43">
        <v>0</v>
      </c>
    </row>
    <row r="19" spans="1:23" s="5" customFormat="1" x14ac:dyDescent="0.25">
      <c r="A19" s="6" t="s">
        <v>31</v>
      </c>
      <c r="B19" s="21">
        <v>721191.05172804103</v>
      </c>
      <c r="C19" s="21">
        <v>159858.317788074</v>
      </c>
      <c r="D19" s="21">
        <v>1104288.10347979</v>
      </c>
      <c r="E19" s="21">
        <v>1337145.7500450199</v>
      </c>
      <c r="F19" s="21">
        <v>13671765.787862301</v>
      </c>
      <c r="G19" s="21">
        <v>24020277.704224002</v>
      </c>
      <c r="H19" s="21">
        <v>2189873.74550856</v>
      </c>
      <c r="I19" s="21">
        <v>1384117.9793674599</v>
      </c>
      <c r="J19" s="21">
        <v>8950806.3232590202</v>
      </c>
      <c r="K19" s="21">
        <v>5484805.1445731204</v>
      </c>
      <c r="L19" s="7"/>
      <c r="M19" s="38" t="s">
        <v>31</v>
      </c>
      <c r="N19" s="43">
        <v>0</v>
      </c>
      <c r="O19" s="43">
        <v>888.21941192599479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20937.421632540179</v>
      </c>
      <c r="V19" s="43">
        <v>0</v>
      </c>
      <c r="W19" s="43">
        <v>41356.52942687925</v>
      </c>
    </row>
    <row r="20" spans="1:23" s="5" customFormat="1" x14ac:dyDescent="0.25">
      <c r="A20" s="6" t="s">
        <v>32</v>
      </c>
      <c r="B20" s="21">
        <v>3905935.0330173401</v>
      </c>
      <c r="C20" s="21">
        <v>1087027.81758933</v>
      </c>
      <c r="D20" s="21">
        <v>6849565.6699401597</v>
      </c>
      <c r="E20" s="21">
        <v>5977738.8661985798</v>
      </c>
      <c r="F20" s="21">
        <v>64591402.971363202</v>
      </c>
      <c r="G20" s="21">
        <v>112557053.727162</v>
      </c>
      <c r="H20" s="21">
        <v>9673251.3828104306</v>
      </c>
      <c r="I20" s="21">
        <v>6786970.3542992203</v>
      </c>
      <c r="J20" s="21">
        <v>35514142.974002801</v>
      </c>
      <c r="K20" s="21">
        <v>33101580.2420571</v>
      </c>
      <c r="L20" s="7"/>
      <c r="M20" s="38" t="s">
        <v>32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</row>
    <row r="21" spans="1:23" s="5" customFormat="1" x14ac:dyDescent="0.25">
      <c r="A21" s="6" t="s">
        <v>33</v>
      </c>
      <c r="B21" s="22">
        <v>3942141.5716947899</v>
      </c>
      <c r="C21" s="22">
        <v>1036162.12397109</v>
      </c>
      <c r="D21" s="22">
        <v>5534559.2329038102</v>
      </c>
      <c r="E21" s="22">
        <v>5530451.0535672801</v>
      </c>
      <c r="F21" s="22">
        <v>59350114.504450299</v>
      </c>
      <c r="G21" s="22">
        <v>95233259.254177898</v>
      </c>
      <c r="H21" s="22">
        <v>6820020.0623614201</v>
      </c>
      <c r="I21" s="22">
        <v>4478658.1093857801</v>
      </c>
      <c r="J21" s="22">
        <v>28866734.672960199</v>
      </c>
      <c r="K21" s="22">
        <v>25598923.686863501</v>
      </c>
      <c r="L21" s="8"/>
      <c r="M21" s="38" t="s">
        <v>33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</row>
    <row r="22" spans="1:23" x14ac:dyDescent="0.25">
      <c r="A22" s="10" t="s">
        <v>34</v>
      </c>
      <c r="B22" s="21">
        <v>2761111.1706948099</v>
      </c>
      <c r="C22" s="21">
        <v>530169.57461111504</v>
      </c>
      <c r="D22" s="21">
        <v>3235050.3665155899</v>
      </c>
      <c r="E22" s="21">
        <v>3273227.9180137501</v>
      </c>
      <c r="F22" s="21">
        <v>37314883.749740399</v>
      </c>
      <c r="G22" s="21">
        <v>48078200.176857002</v>
      </c>
      <c r="H22" s="21">
        <v>3323936.93285021</v>
      </c>
      <c r="I22" s="21">
        <v>2520074.1936311098</v>
      </c>
      <c r="J22" s="21">
        <v>14629368.405134801</v>
      </c>
      <c r="K22" s="21">
        <v>13782444.452786701</v>
      </c>
      <c r="L22" s="8"/>
      <c r="M22" s="39" t="s">
        <v>34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</row>
    <row r="23" spans="1:23" x14ac:dyDescent="0.25">
      <c r="A23" s="10" t="s">
        <v>35</v>
      </c>
      <c r="B23" s="21">
        <v>12838160.3354434</v>
      </c>
      <c r="C23" s="21">
        <v>2870640.58715352</v>
      </c>
      <c r="D23" s="21">
        <v>16556708.935638599</v>
      </c>
      <c r="E23" s="21">
        <v>17631737.025176</v>
      </c>
      <c r="F23" s="21">
        <v>171997948.17987099</v>
      </c>
      <c r="G23" s="21">
        <v>242218402.20116699</v>
      </c>
      <c r="H23" s="21">
        <v>19650956.630696502</v>
      </c>
      <c r="I23" s="21">
        <v>13560432.2689726</v>
      </c>
      <c r="J23" s="21">
        <v>72464711.962662801</v>
      </c>
      <c r="K23" s="21">
        <v>99334848.512367994</v>
      </c>
      <c r="L23" s="8"/>
      <c r="M23" s="39" t="s">
        <v>35</v>
      </c>
      <c r="N23" s="43">
        <v>482643.0745566003</v>
      </c>
      <c r="O23" s="43">
        <v>211372.11784648011</v>
      </c>
      <c r="P23" s="43">
        <v>4061808.6643614024</v>
      </c>
      <c r="Q23" s="43">
        <v>2532006.7548240013</v>
      </c>
      <c r="R23" s="43">
        <v>37498056.820129007</v>
      </c>
      <c r="S23" s="43">
        <v>41869213.198832989</v>
      </c>
      <c r="T23" s="43">
        <v>2392571.2693034969</v>
      </c>
      <c r="U23" s="43">
        <v>2915213.7310274001</v>
      </c>
      <c r="V23" s="43">
        <v>2512150.9573372006</v>
      </c>
      <c r="W23" s="43">
        <v>27108290.887632012</v>
      </c>
    </row>
    <row r="24" spans="1:23" x14ac:dyDescent="0.25">
      <c r="A24" s="10" t="s">
        <v>6</v>
      </c>
      <c r="B24" s="23">
        <v>25093058.848867603</v>
      </c>
      <c r="C24" s="23">
        <v>6020416.0276697986</v>
      </c>
      <c r="D24" s="23">
        <v>35545565.491662309</v>
      </c>
      <c r="E24" s="23">
        <v>35741840.228895828</v>
      </c>
      <c r="F24" s="23">
        <v>362377892.94815248</v>
      </c>
      <c r="G24" s="23">
        <v>561765665.68997729</v>
      </c>
      <c r="H24" s="23">
        <v>45446420.885790467</v>
      </c>
      <c r="I24" s="23">
        <v>31612189.027511217</v>
      </c>
      <c r="J24" s="23">
        <v>175452443.16120002</v>
      </c>
      <c r="K24" s="23">
        <v>186015304.01157671</v>
      </c>
      <c r="L24" s="8"/>
      <c r="M24" s="39" t="s">
        <v>6</v>
      </c>
      <c r="N24" s="42">
        <v>482643.07513239933</v>
      </c>
      <c r="O24" s="42">
        <v>212260.33773020207</v>
      </c>
      <c r="P24" s="42">
        <v>4061808.6643376928</v>
      </c>
      <c r="Q24" s="42">
        <v>2532006.7551041711</v>
      </c>
      <c r="R24" s="42">
        <v>37498056.811847508</v>
      </c>
      <c r="S24" s="42">
        <v>41869213.170022689</v>
      </c>
      <c r="T24" s="42">
        <v>2413550.8462095358</v>
      </c>
      <c r="U24" s="42">
        <v>2936151.1524887811</v>
      </c>
      <c r="V24" s="42">
        <v>2512150.9517999813</v>
      </c>
      <c r="W24" s="42">
        <v>27149647.415423278</v>
      </c>
    </row>
    <row r="25" spans="1:23" x14ac:dyDescent="0.25">
      <c r="A25" s="10"/>
      <c r="B25" s="13"/>
      <c r="C25" s="13"/>
      <c r="D25" s="13"/>
      <c r="E25" s="13"/>
      <c r="F25" s="13"/>
      <c r="M25" s="39"/>
      <c r="N25" s="42"/>
      <c r="O25" s="42"/>
      <c r="P25" s="42"/>
      <c r="Q25" s="42"/>
      <c r="R25" s="42"/>
      <c r="S25" s="37"/>
      <c r="T25" s="37"/>
      <c r="U25" s="37"/>
      <c r="V25" s="37"/>
      <c r="W25" s="37"/>
    </row>
    <row r="26" spans="1:23" x14ac:dyDescent="0.25">
      <c r="A26" s="10"/>
      <c r="B26" s="13"/>
      <c r="C26" s="13"/>
      <c r="D26" s="13"/>
      <c r="E26" s="13"/>
      <c r="F26" s="13"/>
      <c r="M26" s="39"/>
      <c r="N26" s="42"/>
      <c r="O26" s="42"/>
      <c r="P26" s="42"/>
      <c r="Q26" s="42"/>
      <c r="R26" s="42"/>
      <c r="S26" s="37"/>
      <c r="T26" s="37"/>
      <c r="U26" s="37"/>
      <c r="V26" s="37"/>
      <c r="W26" s="37"/>
    </row>
    <row r="27" spans="1:23" ht="15.75" x14ac:dyDescent="0.25">
      <c r="A27" s="46">
        <v>2023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M27" s="46">
        <v>2023</v>
      </c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x14ac:dyDescent="0.25">
      <c r="A28" s="2"/>
      <c r="M28" s="40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s="15" customFormat="1" x14ac:dyDescent="0.25">
      <c r="A29" s="6" t="s">
        <v>0</v>
      </c>
      <c r="B29" s="4" t="s">
        <v>25</v>
      </c>
      <c r="C29" s="4" t="s">
        <v>26</v>
      </c>
      <c r="D29" s="4" t="s">
        <v>27</v>
      </c>
      <c r="E29" s="4" t="s">
        <v>28</v>
      </c>
      <c r="F29" s="4" t="s">
        <v>8</v>
      </c>
      <c r="G29" s="4" t="s">
        <v>40</v>
      </c>
      <c r="H29" s="4" t="s">
        <v>41</v>
      </c>
      <c r="I29" s="4" t="s">
        <v>42</v>
      </c>
      <c r="J29" s="4" t="s">
        <v>43</v>
      </c>
      <c r="K29" s="4" t="s">
        <v>29</v>
      </c>
      <c r="M29" s="38" t="s">
        <v>0</v>
      </c>
      <c r="N29" s="42" t="s">
        <v>25</v>
      </c>
      <c r="O29" s="42" t="s">
        <v>26</v>
      </c>
      <c r="P29" s="42" t="s">
        <v>27</v>
      </c>
      <c r="Q29" s="42" t="s">
        <v>28</v>
      </c>
      <c r="R29" s="42" t="s">
        <v>8</v>
      </c>
      <c r="S29" s="42" t="s">
        <v>40</v>
      </c>
      <c r="T29" s="42" t="s">
        <v>41</v>
      </c>
      <c r="U29" s="42" t="s">
        <v>42</v>
      </c>
      <c r="V29" s="42" t="s">
        <v>43</v>
      </c>
      <c r="W29" s="42" t="s">
        <v>29</v>
      </c>
    </row>
    <row r="30" spans="1:23" x14ac:dyDescent="0.25">
      <c r="A30" s="6" t="s">
        <v>30</v>
      </c>
      <c r="B30" s="24">
        <v>835413.36240922799</v>
      </c>
      <c r="C30" s="24">
        <v>300408.43798429798</v>
      </c>
      <c r="D30" s="24">
        <v>2173940.4773920099</v>
      </c>
      <c r="E30" s="24">
        <v>1921557.5074282601</v>
      </c>
      <c r="F30" s="24">
        <v>14262351.0008571</v>
      </c>
      <c r="G30" s="24">
        <v>36220187.028226703</v>
      </c>
      <c r="H30" s="24">
        <v>3743973.7152109002</v>
      </c>
      <c r="I30" s="24">
        <v>2543569.2854847298</v>
      </c>
      <c r="J30" s="24">
        <v>12326575.7518638</v>
      </c>
      <c r="K30" s="24">
        <v>7865434.6307770703</v>
      </c>
      <c r="L30" s="37"/>
      <c r="M30" s="38" t="s">
        <v>30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</row>
    <row r="31" spans="1:23" x14ac:dyDescent="0.25">
      <c r="A31" s="6" t="s">
        <v>31</v>
      </c>
      <c r="B31" s="24">
        <v>655563.11836707103</v>
      </c>
      <c r="C31" s="24">
        <v>145331.51867637699</v>
      </c>
      <c r="D31" s="24">
        <v>1019193.1873782401</v>
      </c>
      <c r="E31" s="24">
        <v>1299468.6801072699</v>
      </c>
      <c r="F31" s="24">
        <v>12917044.3633644</v>
      </c>
      <c r="G31" s="24">
        <v>20893960.7506545</v>
      </c>
      <c r="H31" s="24">
        <v>2097576.7274881201</v>
      </c>
      <c r="I31" s="24">
        <v>1234482.0862227301</v>
      </c>
      <c r="J31" s="24">
        <v>7734403.53772151</v>
      </c>
      <c r="K31" s="24">
        <v>4663468.17628753</v>
      </c>
      <c r="L31" s="37"/>
      <c r="M31" s="38" t="s">
        <v>31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</row>
    <row r="32" spans="1:23" x14ac:dyDescent="0.25">
      <c r="A32" s="6" t="s">
        <v>32</v>
      </c>
      <c r="B32" s="24">
        <v>3638279.0625283201</v>
      </c>
      <c r="C32" s="24">
        <v>1083651.3994483601</v>
      </c>
      <c r="D32" s="24">
        <v>6716240.69481338</v>
      </c>
      <c r="E32" s="24">
        <v>5932708.6683299895</v>
      </c>
      <c r="F32" s="24">
        <v>63612027.1510152</v>
      </c>
      <c r="G32" s="24">
        <v>108150626.46302</v>
      </c>
      <c r="H32" s="24">
        <v>9662801.1837396994</v>
      </c>
      <c r="I32" s="24">
        <v>6724419.1245087599</v>
      </c>
      <c r="J32" s="24">
        <v>34395318.974897102</v>
      </c>
      <c r="K32" s="24">
        <v>32859616.8058374</v>
      </c>
      <c r="L32" s="37"/>
      <c r="M32" s="38" t="s">
        <v>32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</row>
    <row r="33" spans="1:23" x14ac:dyDescent="0.25">
      <c r="A33" s="6" t="s">
        <v>33</v>
      </c>
      <c r="B33" s="25">
        <v>3619120.7257337598</v>
      </c>
      <c r="C33" s="25">
        <v>1047505.3019700201</v>
      </c>
      <c r="D33" s="25">
        <v>5190317.4384521302</v>
      </c>
      <c r="E33" s="25">
        <v>5406273.0269336896</v>
      </c>
      <c r="F33" s="25">
        <v>57945846.405304</v>
      </c>
      <c r="G33" s="25">
        <v>90677325.936379507</v>
      </c>
      <c r="H33" s="25">
        <v>6938429.4183812896</v>
      </c>
      <c r="I33" s="25">
        <v>4451537.8515505698</v>
      </c>
      <c r="J33" s="25">
        <v>27387836.295427699</v>
      </c>
      <c r="K33" s="25">
        <v>24191287.9324411</v>
      </c>
      <c r="L33" s="37"/>
      <c r="M33" s="38" t="s">
        <v>33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</row>
    <row r="34" spans="1:23" x14ac:dyDescent="0.25">
      <c r="A34" s="10" t="s">
        <v>34</v>
      </c>
      <c r="B34" s="24">
        <v>2502276.6751139499</v>
      </c>
      <c r="C34" s="24">
        <v>536303.22413821204</v>
      </c>
      <c r="D34" s="24">
        <v>3290593.3657366899</v>
      </c>
      <c r="E34" s="24">
        <v>3235106.4281314998</v>
      </c>
      <c r="F34" s="24">
        <v>35860394.150380798</v>
      </c>
      <c r="G34" s="24">
        <v>47299944.060626402</v>
      </c>
      <c r="H34" s="24">
        <v>3194083.9241611902</v>
      </c>
      <c r="I34" s="24">
        <v>2377584.3785160198</v>
      </c>
      <c r="J34" s="24">
        <v>14456270.2563855</v>
      </c>
      <c r="K34" s="24">
        <v>13600432.0672879</v>
      </c>
      <c r="L34" s="37"/>
      <c r="M34" s="39" t="s">
        <v>34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</row>
    <row r="35" spans="1:23" x14ac:dyDescent="0.25">
      <c r="A35" s="10" t="s">
        <v>35</v>
      </c>
      <c r="B35" s="24">
        <v>13445727.4149739</v>
      </c>
      <c r="C35" s="24">
        <v>3012178.0214124401</v>
      </c>
      <c r="D35" s="24">
        <v>17429955.387180801</v>
      </c>
      <c r="E35" s="24">
        <v>18484013.2672152</v>
      </c>
      <c r="F35" s="24">
        <v>180875308.244717</v>
      </c>
      <c r="G35" s="24">
        <v>254687094.18163899</v>
      </c>
      <c r="H35" s="24">
        <v>20706727.562657502</v>
      </c>
      <c r="I35" s="24">
        <v>14325260.3758472</v>
      </c>
      <c r="J35" s="24">
        <v>76480111.430660799</v>
      </c>
      <c r="K35" s="24">
        <v>104445062.383186</v>
      </c>
      <c r="L35" s="37"/>
      <c r="M35" s="39" t="s">
        <v>35</v>
      </c>
      <c r="N35" s="24">
        <v>1470056.6150260996</v>
      </c>
      <c r="O35" s="24">
        <v>634620.40758755989</v>
      </c>
      <c r="P35" s="24">
        <v>3974525.0228191987</v>
      </c>
      <c r="Q35" s="24">
        <v>3908425.3227848001</v>
      </c>
      <c r="R35" s="24">
        <v>40274159.255282998</v>
      </c>
      <c r="S35" s="24">
        <v>65711174.318361014</v>
      </c>
      <c r="T35" s="24">
        <v>3599816.1573424973</v>
      </c>
      <c r="U35" s="24">
        <v>3899180.1941528004</v>
      </c>
      <c r="V35" s="24">
        <v>13091024.239339203</v>
      </c>
      <c r="W35" s="24">
        <v>25429691.016814008</v>
      </c>
    </row>
    <row r="36" spans="1:23" x14ac:dyDescent="0.25">
      <c r="A36" s="10" t="s">
        <v>6</v>
      </c>
      <c r="B36" s="26">
        <v>24696380.359126229</v>
      </c>
      <c r="C36" s="26">
        <v>6125377.9036297072</v>
      </c>
      <c r="D36" s="26">
        <v>35820240.550953254</v>
      </c>
      <c r="E36" s="26">
        <v>36279127.578145906</v>
      </c>
      <c r="F36" s="26">
        <v>365472971.31563848</v>
      </c>
      <c r="G36" s="26">
        <v>557929138.42054605</v>
      </c>
      <c r="H36" s="26">
        <v>46343592.531638697</v>
      </c>
      <c r="I36" s="26">
        <v>31656853.102130011</v>
      </c>
      <c r="J36" s="26">
        <v>172780516.24695641</v>
      </c>
      <c r="K36" s="26">
        <v>187625301.99581701</v>
      </c>
      <c r="L36" s="37"/>
      <c r="M36" s="39" t="s">
        <v>6</v>
      </c>
      <c r="N36" s="26">
        <v>1470056.6156737704</v>
      </c>
      <c r="O36" s="26">
        <v>634620.40717029269</v>
      </c>
      <c r="P36" s="26">
        <v>3974525.022046749</v>
      </c>
      <c r="Q36" s="26">
        <v>3908425.3218540903</v>
      </c>
      <c r="R36" s="26">
        <v>40274159.254361495</v>
      </c>
      <c r="S36" s="26">
        <v>65711174.359453902</v>
      </c>
      <c r="T36" s="26">
        <v>3599816.1563612977</v>
      </c>
      <c r="U36" s="26">
        <v>3899180.1948699914</v>
      </c>
      <c r="V36" s="26">
        <v>13091024.241043592</v>
      </c>
      <c r="W36" s="26">
        <v>25429691.021183006</v>
      </c>
    </row>
    <row r="39" spans="1:23" ht="15.75" x14ac:dyDescent="0.25">
      <c r="A39" s="46">
        <v>2024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M39" s="46">
        <v>2024</v>
      </c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x14ac:dyDescent="0.25">
      <c r="A40" s="2"/>
      <c r="M40" s="2"/>
    </row>
    <row r="41" spans="1:23" s="15" customFormat="1" x14ac:dyDescent="0.25">
      <c r="A41" s="6" t="s">
        <v>0</v>
      </c>
      <c r="B41" s="4" t="s">
        <v>25</v>
      </c>
      <c r="C41" s="4" t="s">
        <v>26</v>
      </c>
      <c r="D41" s="4" t="s">
        <v>27</v>
      </c>
      <c r="E41" s="4" t="s">
        <v>28</v>
      </c>
      <c r="F41" s="4" t="s">
        <v>8</v>
      </c>
      <c r="G41" s="4" t="s">
        <v>40</v>
      </c>
      <c r="H41" s="4" t="s">
        <v>41</v>
      </c>
      <c r="I41" s="4" t="s">
        <v>42</v>
      </c>
      <c r="J41" s="4" t="s">
        <v>43</v>
      </c>
      <c r="K41" s="4" t="s">
        <v>29</v>
      </c>
      <c r="M41" s="6" t="s">
        <v>0</v>
      </c>
      <c r="N41" s="10" t="s">
        <v>25</v>
      </c>
      <c r="O41" s="10" t="s">
        <v>26</v>
      </c>
      <c r="P41" s="10" t="s">
        <v>27</v>
      </c>
      <c r="Q41" s="10" t="s">
        <v>28</v>
      </c>
      <c r="R41" s="10" t="s">
        <v>8</v>
      </c>
      <c r="S41" s="10" t="s">
        <v>40</v>
      </c>
      <c r="T41" s="10" t="s">
        <v>41</v>
      </c>
      <c r="U41" s="10" t="s">
        <v>42</v>
      </c>
      <c r="V41" s="10" t="s">
        <v>43</v>
      </c>
      <c r="W41" s="10" t="s">
        <v>29</v>
      </c>
    </row>
    <row r="42" spans="1:23" x14ac:dyDescent="0.25">
      <c r="A42" s="6" t="s">
        <v>30</v>
      </c>
      <c r="B42" s="24">
        <v>836226.18561461603</v>
      </c>
      <c r="C42" s="24">
        <v>298037.76673244202</v>
      </c>
      <c r="D42" s="24">
        <v>2192303.25811397</v>
      </c>
      <c r="E42" s="24">
        <v>1940672.1573849099</v>
      </c>
      <c r="F42" s="24">
        <v>14503168.8481071</v>
      </c>
      <c r="G42" s="24">
        <v>37019906.036278501</v>
      </c>
      <c r="H42" s="24">
        <v>3774784.6356007499</v>
      </c>
      <c r="I42" s="24">
        <v>2623260.4264091998</v>
      </c>
      <c r="J42" s="24">
        <v>12675558.558219399</v>
      </c>
      <c r="K42" s="24">
        <v>8051749.1055608904</v>
      </c>
      <c r="M42" s="6" t="s">
        <v>30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119621.85743039846</v>
      </c>
      <c r="T42" s="24">
        <v>0</v>
      </c>
      <c r="U42" s="24">
        <v>23292.101653930265</v>
      </c>
      <c r="V42" s="24">
        <v>0</v>
      </c>
      <c r="W42" s="24">
        <v>0</v>
      </c>
    </row>
    <row r="43" spans="1:23" x14ac:dyDescent="0.25">
      <c r="A43" s="6" t="s">
        <v>31</v>
      </c>
      <c r="B43" s="24">
        <v>658111.44395168195</v>
      </c>
      <c r="C43" s="24">
        <v>153169.13310649301</v>
      </c>
      <c r="D43" s="24">
        <v>1043717.2980441001</v>
      </c>
      <c r="E43" s="24">
        <v>1336214.4635372399</v>
      </c>
      <c r="F43" s="24">
        <v>13360189.704207201</v>
      </c>
      <c r="G43" s="24">
        <v>21256163.668695699</v>
      </c>
      <c r="H43" s="24">
        <v>2166535.7952450602</v>
      </c>
      <c r="I43" s="24">
        <v>1291262.10845485</v>
      </c>
      <c r="J43" s="24">
        <v>8082180.0930139404</v>
      </c>
      <c r="K43" s="24">
        <v>4855876.3774889801</v>
      </c>
      <c r="M43" s="6" t="s">
        <v>31</v>
      </c>
      <c r="N43" s="24">
        <v>0</v>
      </c>
      <c r="O43" s="24">
        <v>5672.1521826119861</v>
      </c>
      <c r="P43" s="24">
        <v>0</v>
      </c>
      <c r="Q43" s="24">
        <v>5995.693506360054</v>
      </c>
      <c r="R43" s="24">
        <v>146862.67995159887</v>
      </c>
      <c r="S43" s="24">
        <v>0</v>
      </c>
      <c r="T43" s="24">
        <v>5794.329086729791</v>
      </c>
      <c r="U43" s="24">
        <v>30155.543233539909</v>
      </c>
      <c r="V43" s="24">
        <v>119431.66274516005</v>
      </c>
      <c r="W43" s="24">
        <v>58050.968355739489</v>
      </c>
    </row>
    <row r="44" spans="1:23" x14ac:dyDescent="0.25">
      <c r="A44" s="6" t="s">
        <v>32</v>
      </c>
      <c r="B44" s="24">
        <v>3611577.6075360999</v>
      </c>
      <c r="C44" s="24">
        <v>1114983.39093715</v>
      </c>
      <c r="D44" s="24">
        <v>6770293.9147261996</v>
      </c>
      <c r="E44" s="24">
        <v>5981330.7733014803</v>
      </c>
      <c r="F44" s="24">
        <v>64934135.079973102</v>
      </c>
      <c r="G44" s="24">
        <v>110366340.792042</v>
      </c>
      <c r="H44" s="24">
        <v>9769230.6852767095</v>
      </c>
      <c r="I44" s="24">
        <v>6924209.5106404498</v>
      </c>
      <c r="J44" s="24">
        <v>35101337.198550299</v>
      </c>
      <c r="K44" s="24">
        <v>33950832.571138799</v>
      </c>
      <c r="M44" s="6" t="s">
        <v>32</v>
      </c>
      <c r="N44" s="24">
        <v>0</v>
      </c>
      <c r="O44" s="24">
        <v>29622.151297959965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104425.18795195036</v>
      </c>
      <c r="V44" s="24">
        <v>0</v>
      </c>
      <c r="W44" s="24">
        <v>923269.98442660272</v>
      </c>
    </row>
    <row r="45" spans="1:23" x14ac:dyDescent="0.25">
      <c r="A45" s="6" t="s">
        <v>33</v>
      </c>
      <c r="B45" s="25">
        <v>3582732.3225281299</v>
      </c>
      <c r="C45" s="25">
        <v>1046164.39399288</v>
      </c>
      <c r="D45" s="25">
        <v>5187130.9953926802</v>
      </c>
      <c r="E45" s="25">
        <v>5415549.4452332603</v>
      </c>
      <c r="F45" s="25">
        <v>58084682.470228501</v>
      </c>
      <c r="G45" s="25">
        <v>91643690.4020558</v>
      </c>
      <c r="H45" s="25">
        <v>7137267.9558870196</v>
      </c>
      <c r="I45" s="25">
        <v>4583222.11225791</v>
      </c>
      <c r="J45" s="25">
        <v>28438809.8911734</v>
      </c>
      <c r="K45" s="25">
        <v>24849979.069279999</v>
      </c>
      <c r="M45" s="6" t="s">
        <v>33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64654.781098569743</v>
      </c>
      <c r="V45" s="24">
        <v>961149.92978069931</v>
      </c>
      <c r="W45" s="24">
        <v>0</v>
      </c>
    </row>
    <row r="46" spans="1:23" x14ac:dyDescent="0.25">
      <c r="A46" s="10" t="s">
        <v>34</v>
      </c>
      <c r="B46" s="24">
        <v>2539716.4015477099</v>
      </c>
      <c r="C46" s="24">
        <v>539893.39361667202</v>
      </c>
      <c r="D46" s="24">
        <v>3277702.2528485898</v>
      </c>
      <c r="E46" s="24">
        <v>3293100.4814547799</v>
      </c>
      <c r="F46" s="24">
        <v>36220716.490194701</v>
      </c>
      <c r="G46" s="24">
        <v>48150741.143419199</v>
      </c>
      <c r="H46" s="24">
        <v>3245992.4459596798</v>
      </c>
      <c r="I46" s="24">
        <v>2415725.0345824999</v>
      </c>
      <c r="J46" s="24">
        <v>14835273.249060299</v>
      </c>
      <c r="K46" s="24">
        <v>13906943.2411265</v>
      </c>
      <c r="M46" s="10" t="s">
        <v>34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</row>
    <row r="47" spans="1:23" x14ac:dyDescent="0.25">
      <c r="A47" s="10" t="s">
        <v>35</v>
      </c>
      <c r="B47" s="24">
        <v>14141290.0317524</v>
      </c>
      <c r="C47" s="24">
        <v>3139987.1943740002</v>
      </c>
      <c r="D47" s="24">
        <v>18306157.6838082</v>
      </c>
      <c r="E47" s="24">
        <v>19399803.537698101</v>
      </c>
      <c r="F47" s="24">
        <v>191165018.377101</v>
      </c>
      <c r="G47" s="24">
        <v>269473527.97866702</v>
      </c>
      <c r="H47" s="24">
        <v>21989717.465125699</v>
      </c>
      <c r="I47" s="24">
        <v>15198169.548363499</v>
      </c>
      <c r="J47" s="24">
        <v>82829958.5895008</v>
      </c>
      <c r="K47" s="24">
        <v>111172087.88516399</v>
      </c>
      <c r="M47" s="10" t="s">
        <v>35</v>
      </c>
      <c r="N47" s="24">
        <v>1964576.8635354992</v>
      </c>
      <c r="O47" s="24">
        <v>491965.42621511966</v>
      </c>
      <c r="P47" s="24">
        <v>3840677.8156010993</v>
      </c>
      <c r="Q47" s="24">
        <v>4325204.9619612992</v>
      </c>
      <c r="R47" s="24">
        <v>51183931.717087984</v>
      </c>
      <c r="S47" s="24">
        <v>83698642.72229296</v>
      </c>
      <c r="T47" s="24">
        <v>5147765.3932838999</v>
      </c>
      <c r="U47" s="24">
        <v>4743220.0850391015</v>
      </c>
      <c r="V47" s="24">
        <v>28860167.2974222</v>
      </c>
      <c r="W47" s="24">
        <v>42326774.02363801</v>
      </c>
    </row>
    <row r="48" spans="1:23" x14ac:dyDescent="0.25">
      <c r="A48" s="10" t="s">
        <v>6</v>
      </c>
      <c r="B48" s="26">
        <v>25369653.992930636</v>
      </c>
      <c r="C48" s="26">
        <v>6292235.2727596369</v>
      </c>
      <c r="D48" s="26">
        <v>36777305.402933739</v>
      </c>
      <c r="E48" s="26">
        <v>37366670.858609766</v>
      </c>
      <c r="F48" s="26">
        <v>378267910.96981162</v>
      </c>
      <c r="G48" s="26">
        <v>577910370.02115822</v>
      </c>
      <c r="H48" s="26">
        <v>48083528.983094916</v>
      </c>
      <c r="I48" s="26">
        <v>33035848.740708407</v>
      </c>
      <c r="J48" s="26">
        <v>181963117.57951814</v>
      </c>
      <c r="K48" s="26">
        <v>196787468.24975917</v>
      </c>
      <c r="M48" s="10" t="s">
        <v>6</v>
      </c>
      <c r="N48" s="26">
        <v>1964576.8635354992</v>
      </c>
      <c r="O48" s="26">
        <v>527259.72969569161</v>
      </c>
      <c r="P48" s="26">
        <v>3840677.8156010993</v>
      </c>
      <c r="Q48" s="26">
        <v>4331200.6554676592</v>
      </c>
      <c r="R48" s="26">
        <v>51330794.397039585</v>
      </c>
      <c r="S48" s="26">
        <v>83818264.579723358</v>
      </c>
      <c r="T48" s="26">
        <v>5153559.7223706301</v>
      </c>
      <c r="U48" s="26">
        <v>4965747.6989770923</v>
      </c>
      <c r="V48" s="26">
        <v>29940748.889948059</v>
      </c>
      <c r="W48" s="26">
        <v>43308094.97642035</v>
      </c>
    </row>
    <row r="51" spans="1:23" ht="15.75" x14ac:dyDescent="0.25">
      <c r="A51" s="46">
        <v>2025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M51" s="46">
        <v>2025</v>
      </c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x14ac:dyDescent="0.25">
      <c r="A52" s="2"/>
      <c r="M52" s="2"/>
    </row>
    <row r="53" spans="1:23" s="15" customFormat="1" x14ac:dyDescent="0.25">
      <c r="A53" s="6" t="s">
        <v>0</v>
      </c>
      <c r="B53" s="4" t="s">
        <v>25</v>
      </c>
      <c r="C53" s="4" t="s">
        <v>26</v>
      </c>
      <c r="D53" s="4" t="s">
        <v>27</v>
      </c>
      <c r="E53" s="4" t="s">
        <v>28</v>
      </c>
      <c r="F53" s="4" t="s">
        <v>8</v>
      </c>
      <c r="G53" s="4" t="s">
        <v>9</v>
      </c>
      <c r="H53" s="4" t="s">
        <v>10</v>
      </c>
      <c r="I53" s="4" t="s">
        <v>11</v>
      </c>
      <c r="J53" s="4" t="s">
        <v>12</v>
      </c>
      <c r="K53" s="4" t="s">
        <v>29</v>
      </c>
      <c r="M53" s="6" t="s">
        <v>0</v>
      </c>
      <c r="N53" s="4" t="s">
        <v>25</v>
      </c>
      <c r="O53" s="4" t="s">
        <v>26</v>
      </c>
      <c r="P53" s="4" t="s">
        <v>27</v>
      </c>
      <c r="Q53" s="4" t="s">
        <v>28</v>
      </c>
      <c r="R53" s="4" t="s">
        <v>8</v>
      </c>
      <c r="S53" s="4" t="s">
        <v>9</v>
      </c>
      <c r="T53" s="4" t="s">
        <v>10</v>
      </c>
      <c r="U53" s="4" t="s">
        <v>11</v>
      </c>
      <c r="V53" s="4" t="s">
        <v>12</v>
      </c>
      <c r="W53" s="4" t="s">
        <v>29</v>
      </c>
    </row>
    <row r="54" spans="1:23" x14ac:dyDescent="0.25">
      <c r="A54" s="6" t="s">
        <v>30</v>
      </c>
      <c r="B54" s="47">
        <v>817065.49649223301</v>
      </c>
      <c r="C54" s="47">
        <v>301026.398454957</v>
      </c>
      <c r="D54" s="47">
        <v>2215050.2234594799</v>
      </c>
      <c r="E54" s="47">
        <v>1961592.3031546299</v>
      </c>
      <c r="F54" s="47">
        <v>14630278.764623901</v>
      </c>
      <c r="G54" s="47">
        <v>37813825.326302797</v>
      </c>
      <c r="H54" s="47">
        <v>3831658.0842373702</v>
      </c>
      <c r="I54" s="47">
        <v>2710353.5158912302</v>
      </c>
      <c r="J54" s="47">
        <v>13105397.120510001</v>
      </c>
      <c r="K54" s="47">
        <v>8240308.5524149397</v>
      </c>
      <c r="M54" s="6" t="s">
        <v>30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24">
        <v>69385.713697202504</v>
      </c>
      <c r="T54" s="43">
        <v>0</v>
      </c>
      <c r="U54" s="24">
        <v>35175.4011087697</v>
      </c>
      <c r="V54" s="24">
        <v>94605.269489999861</v>
      </c>
      <c r="W54" s="43">
        <v>0</v>
      </c>
    </row>
    <row r="55" spans="1:23" x14ac:dyDescent="0.25">
      <c r="A55" s="6" t="s">
        <v>31</v>
      </c>
      <c r="B55" s="47">
        <v>664774.89729917597</v>
      </c>
      <c r="C55" s="47">
        <v>161290.926135035</v>
      </c>
      <c r="D55" s="47">
        <v>1059775.75630317</v>
      </c>
      <c r="E55" s="47">
        <v>1368599.85807355</v>
      </c>
      <c r="F55" s="47">
        <v>13768760.5971619</v>
      </c>
      <c r="G55" s="47">
        <v>21430464.542082001</v>
      </c>
      <c r="H55" s="47">
        <v>2248112.70124747</v>
      </c>
      <c r="I55" s="47">
        <v>1350053.3646340801</v>
      </c>
      <c r="J55" s="47">
        <v>8418391.5074686892</v>
      </c>
      <c r="K55" s="47">
        <v>5004767.5567933396</v>
      </c>
      <c r="M55" s="6" t="s">
        <v>31</v>
      </c>
      <c r="N55" s="43">
        <v>0</v>
      </c>
      <c r="O55" s="24">
        <v>5802.2632649650041</v>
      </c>
      <c r="P55" s="43">
        <v>0</v>
      </c>
      <c r="Q55" s="43">
        <v>0</v>
      </c>
      <c r="R55" s="24">
        <v>86074.462838100269</v>
      </c>
      <c r="S55" s="43">
        <v>0</v>
      </c>
      <c r="T55" s="24">
        <v>17913.11475253012</v>
      </c>
      <c r="U55" s="24">
        <v>30967.521365919849</v>
      </c>
      <c r="V55" s="24">
        <v>96669.763531310484</v>
      </c>
      <c r="W55" s="24">
        <v>7467.9322066605091</v>
      </c>
    </row>
    <row r="56" spans="1:23" x14ac:dyDescent="0.25">
      <c r="A56" s="6" t="s">
        <v>32</v>
      </c>
      <c r="B56" s="47">
        <v>3597916.8974668798</v>
      </c>
      <c r="C56" s="47">
        <v>1153821.83523791</v>
      </c>
      <c r="D56" s="47">
        <v>6800132.8217416601</v>
      </c>
      <c r="E56" s="47">
        <v>6029567.3117958503</v>
      </c>
      <c r="F56" s="47">
        <v>64602609.713706203</v>
      </c>
      <c r="G56" s="47">
        <v>112302921.88317101</v>
      </c>
      <c r="H56" s="47">
        <v>9959453.6019140203</v>
      </c>
      <c r="I56" s="47">
        <v>7098382.7613822101</v>
      </c>
      <c r="J56" s="47">
        <v>36523160.424670801</v>
      </c>
      <c r="K56" s="47">
        <v>35522554.680573396</v>
      </c>
      <c r="M56" s="6" t="s">
        <v>32</v>
      </c>
      <c r="N56" s="43">
        <v>0</v>
      </c>
      <c r="O56" s="24">
        <v>60603.281762090046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24">
        <v>1607042.6453291997</v>
      </c>
      <c r="W56" s="24">
        <v>3943280.8094266057</v>
      </c>
    </row>
    <row r="57" spans="1:23" x14ac:dyDescent="0.25">
      <c r="A57" s="6" t="s">
        <v>33</v>
      </c>
      <c r="B57" s="47">
        <v>3564973.7639782401</v>
      </c>
      <c r="C57" s="47">
        <v>1063676.07923097</v>
      </c>
      <c r="D57" s="47">
        <v>5121364.8424055399</v>
      </c>
      <c r="E57" s="47">
        <v>5360762.4673234001</v>
      </c>
      <c r="F57" s="47">
        <v>58403420.790075898</v>
      </c>
      <c r="G57" s="47">
        <v>92282171.184998393</v>
      </c>
      <c r="H57" s="47">
        <v>7361464.5959388204</v>
      </c>
      <c r="I57" s="47">
        <v>4758798.5775703397</v>
      </c>
      <c r="J57" s="47">
        <v>29793202.300404601</v>
      </c>
      <c r="K57" s="47">
        <v>25607098.507341102</v>
      </c>
      <c r="M57" s="6" t="s">
        <v>33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24">
        <v>31007.574061179534</v>
      </c>
      <c r="U57" s="24">
        <v>298780.63742966019</v>
      </c>
      <c r="V57" s="24">
        <v>2132614.4395953976</v>
      </c>
      <c r="W57" s="24">
        <v>215608.19265889749</v>
      </c>
    </row>
    <row r="58" spans="1:23" x14ac:dyDescent="0.25">
      <c r="A58" s="10" t="s">
        <v>34</v>
      </c>
      <c r="B58" s="47">
        <v>2590799.5652014101</v>
      </c>
      <c r="C58" s="47">
        <v>543370.06985556101</v>
      </c>
      <c r="D58" s="47">
        <v>3234123.9602614902</v>
      </c>
      <c r="E58" s="47">
        <v>3270394.09371447</v>
      </c>
      <c r="F58" s="47">
        <v>36172817.531571597</v>
      </c>
      <c r="G58" s="47">
        <v>48263806.9302999</v>
      </c>
      <c r="H58" s="47">
        <v>3241918.4634040399</v>
      </c>
      <c r="I58" s="47">
        <v>2418080.67239183</v>
      </c>
      <c r="J58" s="47">
        <v>14956341.954496101</v>
      </c>
      <c r="K58" s="47">
        <v>13928790.980752399</v>
      </c>
      <c r="M58" s="10" t="s">
        <v>34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</row>
    <row r="59" spans="1:23" x14ac:dyDescent="0.25">
      <c r="A59" s="10" t="s">
        <v>35</v>
      </c>
      <c r="B59" s="47">
        <v>14925685.948500101</v>
      </c>
      <c r="C59" s="47">
        <v>3280655.7448077798</v>
      </c>
      <c r="D59" s="47">
        <v>19280017.176430698</v>
      </c>
      <c r="E59" s="47">
        <v>20400335.088799801</v>
      </c>
      <c r="F59" s="47">
        <v>202206079.03030899</v>
      </c>
      <c r="G59" s="47">
        <v>285180744.472911</v>
      </c>
      <c r="H59" s="47">
        <v>23347913.213534102</v>
      </c>
      <c r="I59" s="47">
        <v>15928816.193360901</v>
      </c>
      <c r="J59" s="47">
        <v>88965934.492952704</v>
      </c>
      <c r="K59" s="47">
        <v>118523472.438399</v>
      </c>
      <c r="M59" s="10" t="s">
        <v>35</v>
      </c>
      <c r="N59" s="24">
        <v>2424569.8814998977</v>
      </c>
      <c r="O59" s="24">
        <v>574934.33419222012</v>
      </c>
      <c r="P59" s="24">
        <v>4478446.4335693009</v>
      </c>
      <c r="Q59" s="24">
        <v>4879930.4812001996</v>
      </c>
      <c r="R59" s="24">
        <v>55524405.569691002</v>
      </c>
      <c r="S59" s="24">
        <v>89043243.327089012</v>
      </c>
      <c r="T59" s="24">
        <v>5430722.7264658995</v>
      </c>
      <c r="U59" s="24">
        <v>3140345.0066390987</v>
      </c>
      <c r="V59" s="24">
        <v>25984878.007047296</v>
      </c>
      <c r="W59" s="24">
        <v>47125437.961601004</v>
      </c>
    </row>
    <row r="60" spans="1:23" x14ac:dyDescent="0.25">
      <c r="A60" s="10" t="s">
        <v>6</v>
      </c>
      <c r="B60" s="26">
        <v>26161216.568938039</v>
      </c>
      <c r="C60" s="26">
        <v>6503841.0537222121</v>
      </c>
      <c r="D60" s="26">
        <v>37710464.780602038</v>
      </c>
      <c r="E60" s="26">
        <v>38391251.122861698</v>
      </c>
      <c r="F60" s="26">
        <v>389783966.42744851</v>
      </c>
      <c r="G60" s="26">
        <v>597273934.33976507</v>
      </c>
      <c r="H60" s="26">
        <v>49990520.660275824</v>
      </c>
      <c r="I60" s="26">
        <v>34264485.085230589</v>
      </c>
      <c r="J60" s="26">
        <v>191762427.8005029</v>
      </c>
      <c r="K60" s="26">
        <v>206826992.71627417</v>
      </c>
      <c r="M60" s="10" t="s">
        <v>6</v>
      </c>
      <c r="N60" s="26">
        <v>2424569.8808619585</v>
      </c>
      <c r="O60" s="26">
        <v>641339.87907778705</v>
      </c>
      <c r="P60" s="26">
        <v>4478446.4323979607</v>
      </c>
      <c r="Q60" s="26">
        <v>4879930.4811382992</v>
      </c>
      <c r="R60" s="26">
        <v>55610480.022551507</v>
      </c>
      <c r="S60" s="26">
        <v>89112629.050234929</v>
      </c>
      <c r="T60" s="26">
        <v>5479643.4147241786</v>
      </c>
      <c r="U60" s="26">
        <v>3505268.5657694079</v>
      </c>
      <c r="V60" s="26">
        <v>29915810.1204971</v>
      </c>
      <c r="W60" s="26">
        <v>51291794.894725829</v>
      </c>
    </row>
  </sheetData>
  <mergeCells count="12">
    <mergeCell ref="A27:K27"/>
    <mergeCell ref="A39:K39"/>
    <mergeCell ref="A51:K51"/>
    <mergeCell ref="A1:K1"/>
    <mergeCell ref="M1:W1"/>
    <mergeCell ref="M3:W3"/>
    <mergeCell ref="M15:W15"/>
    <mergeCell ref="M27:W27"/>
    <mergeCell ref="M39:W39"/>
    <mergeCell ref="M51:W51"/>
    <mergeCell ref="A3:K3"/>
    <mergeCell ref="A15:K15"/>
  </mergeCells>
  <phoneticPr fontId="8" type="noConversion"/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| procedure | year</vt:lpstr>
      <vt:lpstr>cost | age &amp; prov</vt:lpstr>
      <vt:lpstr>cost | procedure | age &amp;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Sourang, Diarra : PBO-DPB</dc:creator>
  <cp:lastModifiedBy>Sourang, Diarra : PBO-DPB</cp:lastModifiedBy>
  <dcterms:created xsi:type="dcterms:W3CDTF">2022-04-25T18:00:59Z</dcterms:created>
  <dcterms:modified xsi:type="dcterms:W3CDTF">2022-04-28T14:53:13Z</dcterms:modified>
</cp:coreProperties>
</file>