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c-cdc.ca\AdminPrivate\FS06U\HamelMa\Desktop\Production\Restore\Production\Rapports\Ongoing reports\RP-2223-Bill-C-13\"/>
    </mc:Choice>
  </mc:AlternateContent>
  <xr:revisionPtr revIDLastSave="0" documentId="8_{6A08E5BC-6AB3-4D99-A0A2-F55213803B68}" xr6:coauthVersionLast="47" xr6:coauthVersionMax="47" xr10:uidLastSave="{00000000-0000-0000-0000-000000000000}"/>
  <bookViews>
    <workbookView xWindow="40920" yWindow="-120" windowWidth="29040" windowHeight="15840" xr2:uid="{D875E178-5CC7-4D72-BD13-E5927C16E6B5}"/>
  </bookViews>
  <sheets>
    <sheet name="Sup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" l="1"/>
  <c r="E60" i="1" s="1"/>
  <c r="E64" i="1" s="1"/>
  <c r="D75" i="1"/>
  <c r="F74" i="1"/>
  <c r="F73" i="1"/>
  <c r="F72" i="1"/>
  <c r="F71" i="1"/>
  <c r="F70" i="1"/>
  <c r="F69" i="1"/>
  <c r="F68" i="1"/>
  <c r="F63" i="1"/>
  <c r="F62" i="1"/>
  <c r="F61" i="1"/>
  <c r="F75" i="1" l="1"/>
  <c r="D60" i="1"/>
  <c r="F60" i="1" s="1"/>
  <c r="D64" i="1"/>
  <c r="F35" i="1" l="1"/>
  <c r="E51" i="1"/>
  <c r="F51" i="1"/>
  <c r="G51" i="1"/>
  <c r="E52" i="1"/>
  <c r="F52" i="1"/>
  <c r="G52" i="1"/>
  <c r="E53" i="1"/>
  <c r="F53" i="1"/>
  <c r="G53" i="1"/>
  <c r="E54" i="1"/>
  <c r="F54" i="1"/>
  <c r="G54" i="1"/>
  <c r="D52" i="1"/>
  <c r="D53" i="1"/>
  <c r="D54" i="1"/>
  <c r="D51" i="1"/>
  <c r="E22" i="1"/>
  <c r="E36" i="1" l="1"/>
  <c r="E24" i="1"/>
  <c r="E55" i="1"/>
  <c r="G55" i="1"/>
  <c r="F55" i="1"/>
  <c r="D55" i="1"/>
  <c r="E35" i="1"/>
</calcChain>
</file>

<file path=xl/sharedStrings.xml><?xml version="1.0" encoding="utf-8"?>
<sst xmlns="http://schemas.openxmlformats.org/spreadsheetml/2006/main" count="90" uniqueCount="67">
  <si>
    <t>Ottawa</t>
  </si>
  <si>
    <t>Total</t>
  </si>
  <si>
    <t>Algoma</t>
  </si>
  <si>
    <t>Cochrane</t>
  </si>
  <si>
    <t>Nipissing</t>
  </si>
  <si>
    <t>Sudbury</t>
  </si>
  <si>
    <t>Timiskaming</t>
  </si>
  <si>
    <t>Employés sous réglementation fédérale par industrie</t>
  </si>
  <si>
    <t>Industrie</t>
  </si>
  <si>
    <t>Code SCIAN</t>
  </si>
  <si>
    <t>Employés</t>
  </si>
  <si>
    <t>Transport aérien</t>
  </si>
  <si>
    <t>Transport ferroviaire</t>
  </si>
  <si>
    <t>Transport par eau</t>
  </si>
  <si>
    <t>Transport par pipeline</t>
  </si>
  <si>
    <t>Services postaux</t>
  </si>
  <si>
    <t>Messageries et services de messagers</t>
  </si>
  <si>
    <t>Télécommunications</t>
  </si>
  <si>
    <t>Extraction de minerais d’uranium</t>
  </si>
  <si>
    <t>Mouture de grains céréaliers et de graines oléagineuses</t>
  </si>
  <si>
    <t>Grossistes-marchands d’aliments pour animaux d’élevage et Grossistes-marchands de semences</t>
  </si>
  <si>
    <t>Transport par camion de marchandises diverses sur de longues distances</t>
  </si>
  <si>
    <t>Transport par camion de marchandises spéciales sur de longues distances (sauf les biens usagés)</t>
  </si>
  <si>
    <t>Activités de soutien au transport aérien</t>
  </si>
  <si>
    <t>Activités de soutien au transport ferroviaire</t>
  </si>
  <si>
    <t>Activités de soutien au transport par eau</t>
  </si>
  <si>
    <t>Activités bancaires</t>
  </si>
  <si>
    <t>Administration publique du gouvernement fédéral</t>
  </si>
  <si>
    <r>
      <t>Employés du secteur privé sous réglementation fédérale par secteur géographique et taille de l</t>
    </r>
    <r>
      <rPr>
        <b/>
        <sz val="13"/>
        <color theme="3"/>
        <rFont val="Calibri"/>
        <family val="2"/>
      </rPr>
      <t>’</t>
    </r>
    <r>
      <rPr>
        <b/>
        <sz val="13"/>
        <color theme="3"/>
        <rFont val="Calibri"/>
        <family val="2"/>
        <scheme val="minor"/>
      </rPr>
      <t>entreprise</t>
    </r>
  </si>
  <si>
    <t>Région</t>
  </si>
  <si>
    <t>Employés du secteur privé sous réglementation fédérale</t>
  </si>
  <si>
    <r>
      <t>Employés d</t>
    </r>
    <r>
      <rPr>
        <b/>
        <sz val="11"/>
        <color theme="1"/>
        <rFont val="Calibri"/>
        <family val="2"/>
      </rPr>
      <t>’</t>
    </r>
    <r>
      <rPr>
        <b/>
        <sz val="11"/>
        <color theme="1"/>
        <rFont val="Calibri"/>
        <family val="2"/>
        <scheme val="minor"/>
      </rPr>
      <t>entreprises privées sous réglementation fédérale de &gt;50 employés</t>
    </r>
  </si>
  <si>
    <t>Toutes les autres régions désignées bilingues aux fins de la langue de travail</t>
  </si>
  <si>
    <t>Nouveau-Brunswick</t>
  </si>
  <si>
    <t>Québec</t>
  </si>
  <si>
    <t>Maîtrise du français/Secteur géographique</t>
  </si>
  <si>
    <t>Ne parlant pas le français</t>
  </si>
  <si>
    <t>Parlant le français</t>
  </si>
  <si>
    <t>Personnes déclarant le français comme première langue officielle, par région</t>
  </si>
  <si>
    <t>Région désignée</t>
  </si>
  <si>
    <t>Français comme première langue officielle</t>
  </si>
  <si>
    <t>% ayant le français pour première langue officielle</t>
  </si>
  <si>
    <t>Gestion</t>
  </si>
  <si>
    <t>Autres</t>
  </si>
  <si>
    <t>Ventes et services</t>
  </si>
  <si>
    <r>
      <t>Total d</t>
    </r>
    <r>
      <rPr>
        <b/>
        <sz val="11"/>
        <color theme="1"/>
        <rFont val="Calibri"/>
        <family val="2"/>
      </rPr>
      <t>’</t>
    </r>
    <r>
      <rPr>
        <b/>
        <sz val="11"/>
        <color theme="1"/>
        <rFont val="Calibri"/>
        <family val="2"/>
        <scheme val="minor"/>
      </rPr>
      <t>employés dans la région par compétence linguistique</t>
    </r>
  </si>
  <si>
    <t>Autres régions désignées bilingues aux fins de la langue de travail</t>
  </si>
  <si>
    <t>Stormont, Dundas et Glengarry</t>
  </si>
  <si>
    <t>Prescott et Russell</t>
  </si>
  <si>
    <t>Entreprises privées sous réglementation fédérale</t>
  </si>
  <si>
    <t>41831 et 41832</t>
  </si>
  <si>
    <t>Transport interurbain et rural par autocar</t>
  </si>
  <si>
    <t>Employés d’entreprises privées sous réglementation fédérale dans les régions désignées bilingues aux fins de la langue de travail ayant &gt;50 employés, par secteur géographique, profession et maîtrise du français</t>
  </si>
  <si>
    <t>Total de la population au Québec ou dans les autres régions désignées bilingues aux fins de la langue de travail</t>
  </si>
  <si>
    <r>
      <t>Total : Employés d</t>
    </r>
    <r>
      <rPr>
        <b/>
        <sz val="11"/>
        <color theme="1"/>
        <rFont val="Calibri"/>
        <family val="2"/>
      </rPr>
      <t>’</t>
    </r>
    <r>
      <rPr>
        <b/>
        <sz val="11"/>
        <color theme="1"/>
        <rFont val="Calibri"/>
        <family val="2"/>
        <scheme val="minor"/>
      </rPr>
      <t>entreprises privées sous réglementation fédérale</t>
    </r>
  </si>
  <si>
    <r>
      <t>Total : Employés d</t>
    </r>
    <r>
      <rPr>
        <b/>
        <sz val="11"/>
        <color theme="1"/>
        <rFont val="Calibri"/>
        <family val="2"/>
      </rPr>
      <t>’</t>
    </r>
    <r>
      <rPr>
        <b/>
        <sz val="11"/>
        <color theme="1"/>
        <rFont val="Calibri"/>
        <family val="2"/>
        <scheme val="minor"/>
      </rPr>
      <t>industries sous réglementation provinciale ou territoriale</t>
    </r>
  </si>
  <si>
    <t>Total : Employés au Canada</t>
  </si>
  <si>
    <r>
      <t>Sources : Analyse du DPB du Recensement de 2016; Statistique Canada, Tableau 14-10-0202-01 (employés du gouvernement fédéral); Profil du Recensement de 2016 (nombre total de personnes ayant un revenu d</t>
    </r>
    <r>
      <rPr>
        <sz val="11"/>
        <color rgb="FF7F7F7F"/>
        <rFont val="Calibri"/>
        <family val="2"/>
      </rPr>
      <t>’emploi</t>
    </r>
    <r>
      <rPr>
        <i/>
        <sz val="11"/>
        <color rgb="FF7F7F7F"/>
        <rFont val="Calibri"/>
        <family val="2"/>
        <scheme val="minor"/>
      </rPr>
      <t>)</t>
    </r>
  </si>
  <si>
    <r>
      <t>Total : Employés d</t>
    </r>
    <r>
      <rPr>
        <b/>
        <sz val="11"/>
        <color theme="1"/>
        <rFont val="Calibri"/>
        <family val="2"/>
      </rPr>
      <t>’</t>
    </r>
    <r>
      <rPr>
        <b/>
        <sz val="11"/>
        <color theme="1"/>
        <rFont val="Calibri"/>
        <family val="2"/>
        <scheme val="minor"/>
      </rPr>
      <t>entreprises privées sous réglementation fédérale au Québec ou dans les régions désignées bilingues aux fins de la langue de travail</t>
    </r>
  </si>
  <si>
    <t>Total : Employés d’entreprises privées sous réglementation fédérale dans toutes les autres régions du Canada</t>
  </si>
  <si>
    <t>Total : Employés d’entreprises privées sous réglementation fédérale</t>
  </si>
  <si>
    <t>Source : Analyse du DPB du Recensement de 2016</t>
  </si>
  <si>
    <t>Total : Employés qui ne parlent pas le français</t>
  </si>
  <si>
    <t>Total : Employés qui parlent le français</t>
  </si>
  <si>
    <t>Source : Profils du Recensement de 2016</t>
  </si>
  <si>
    <t>Total : Toutes les autres régions désignées bilingues aux fins de la langue de travail</t>
  </si>
  <si>
    <t>Tableaux de données supplémentaires : projet de loi C-13 (44-1)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</si>
</sst>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7F7F7F"/>
      <name val="Calibri"/>
      <family val="2"/>
    </font>
    <font>
      <b/>
      <sz val="13"/>
      <color theme="3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165" fontId="0" fillId="0" borderId="0" xfId="0" applyNumberFormat="1"/>
    <xf numFmtId="0" fontId="4" fillId="0" borderId="0" xfId="0" applyFont="1"/>
    <xf numFmtId="165" fontId="4" fillId="0" borderId="0" xfId="0" applyNumberFormat="1" applyFont="1"/>
    <xf numFmtId="0" fontId="0" fillId="0" borderId="0" xfId="0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2" xfId="3"/>
    <xf numFmtId="0" fontId="4" fillId="0" borderId="0" xfId="0" applyFont="1" applyAlignment="1">
      <alignment horizontal="left" wrapText="1"/>
    </xf>
    <xf numFmtId="165" fontId="4" fillId="0" borderId="0" xfId="1" applyNumberFormat="1" applyFont="1"/>
    <xf numFmtId="0" fontId="2" fillId="0" borderId="1" xfId="2"/>
    <xf numFmtId="3" fontId="0" fillId="0" borderId="0" xfId="0" applyNumberFormat="1"/>
    <xf numFmtId="0" fontId="0" fillId="0" borderId="5" xfId="0" applyBorder="1" applyAlignment="1">
      <alignment horizontal="left" indent="1"/>
    </xf>
    <xf numFmtId="165" fontId="0" fillId="0" borderId="5" xfId="1" applyNumberFormat="1" applyFont="1" applyBorder="1"/>
    <xf numFmtId="165" fontId="4" fillId="0" borderId="6" xfId="1" applyNumberFormat="1" applyFont="1" applyBorder="1"/>
    <xf numFmtId="0" fontId="0" fillId="0" borderId="0" xfId="0" applyBorder="1" applyAlignment="1">
      <alignment horizontal="left" indent="1"/>
    </xf>
    <xf numFmtId="165" fontId="0" fillId="0" borderId="0" xfId="1" applyNumberFormat="1" applyFont="1" applyBorder="1"/>
    <xf numFmtId="165" fontId="4" fillId="0" borderId="8" xfId="1" applyNumberFormat="1" applyFont="1" applyBorder="1"/>
    <xf numFmtId="0" fontId="0" fillId="0" borderId="10" xfId="0" applyBorder="1" applyAlignment="1">
      <alignment horizontal="left" indent="1"/>
    </xf>
    <xf numFmtId="165" fontId="4" fillId="0" borderId="10" xfId="1" applyNumberFormat="1" applyFont="1" applyBorder="1"/>
    <xf numFmtId="165" fontId="4" fillId="0" borderId="11" xfId="1" applyNumberFormat="1" applyFont="1" applyBorder="1"/>
    <xf numFmtId="0" fontId="0" fillId="0" borderId="0" xfId="0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0" borderId="0" xfId="0" applyFont="1" applyAlignment="1">
      <alignment horizontal="left" indent="1"/>
    </xf>
    <xf numFmtId="165" fontId="0" fillId="0" borderId="0" xfId="1" applyNumberFormat="1" applyFont="1"/>
    <xf numFmtId="9" fontId="0" fillId="0" borderId="0" xfId="4" applyFont="1"/>
    <xf numFmtId="164" fontId="0" fillId="0" borderId="0" xfId="1" applyFont="1"/>
    <xf numFmtId="0" fontId="0" fillId="0" borderId="0" xfId="0" applyFont="1"/>
    <xf numFmtId="0" fontId="4" fillId="0" borderId="0" xfId="0" applyFont="1" applyAlignment="1">
      <alignment horizontal="left" wrapText="1" indent="1"/>
    </xf>
    <xf numFmtId="0" fontId="0" fillId="0" borderId="0" xfId="0" applyFont="1" applyAlignment="1">
      <alignment horizontal="left"/>
    </xf>
    <xf numFmtId="165" fontId="0" fillId="0" borderId="0" xfId="0" applyNumberFormat="1" applyFont="1"/>
    <xf numFmtId="0" fontId="5" fillId="0" borderId="0" xfId="5"/>
    <xf numFmtId="0" fontId="0" fillId="0" borderId="5" xfId="0" applyBorder="1"/>
    <xf numFmtId="0" fontId="0" fillId="0" borderId="5" xfId="0" applyFill="1" applyBorder="1" applyAlignment="1">
      <alignment horizontal="left"/>
    </xf>
    <xf numFmtId="165" fontId="0" fillId="0" borderId="6" xfId="0" applyNumberFormat="1" applyFill="1" applyBorder="1"/>
    <xf numFmtId="0" fontId="0" fillId="0" borderId="0" xfId="0" applyBorder="1"/>
    <xf numFmtId="0" fontId="0" fillId="0" borderId="0" xfId="0" applyFill="1" applyBorder="1" applyAlignment="1">
      <alignment horizontal="left"/>
    </xf>
    <xf numFmtId="165" fontId="0" fillId="0" borderId="8" xfId="0" applyNumberFormat="1" applyFill="1" applyBorder="1"/>
    <xf numFmtId="0" fontId="4" fillId="0" borderId="10" xfId="0" applyFont="1" applyBorder="1"/>
    <xf numFmtId="165" fontId="4" fillId="0" borderId="11" xfId="0" applyNumberFormat="1" applyFont="1" applyBorder="1"/>
    <xf numFmtId="0" fontId="4" fillId="0" borderId="5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6">
    <cellStyle name="Comma" xfId="1" builtinId="3"/>
    <cellStyle name="Explanatory Text" xfId="5" builtinId="53"/>
    <cellStyle name="Heading 1" xfId="2" builtinId="16"/>
    <cellStyle name="Heading 2" xfId="3" builtinId="17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13D7D-E261-4BC5-8DF0-0D0BD3404F71}">
  <dimension ref="B1:I76"/>
  <sheetViews>
    <sheetView tabSelected="1" topLeftCell="A58" workbookViewId="0">
      <selection activeCell="G67" sqref="G67"/>
    </sheetView>
  </sheetViews>
  <sheetFormatPr defaultColWidth="9.1328125" defaultRowHeight="14.25" x14ac:dyDescent="0.45"/>
  <cols>
    <col min="1" max="1" width="6.265625" customWidth="1"/>
    <col min="2" max="2" width="16.3984375" customWidth="1"/>
    <col min="3" max="3" width="90.59765625" customWidth="1"/>
    <col min="4" max="4" width="15" customWidth="1"/>
    <col min="5" max="5" width="32.73046875" customWidth="1"/>
    <col min="6" max="6" width="33.3984375" customWidth="1"/>
    <col min="7" max="7" width="21.73046875" customWidth="1"/>
  </cols>
  <sheetData>
    <row r="1" spans="2:5" ht="19.899999999999999" thickBot="1" x14ac:dyDescent="0.65">
      <c r="C1" s="10" t="s">
        <v>66</v>
      </c>
    </row>
    <row r="2" spans="2:5" ht="14.65" thickTop="1" x14ac:dyDescent="0.45"/>
    <row r="3" spans="2:5" ht="17.25" thickBot="1" x14ac:dyDescent="0.55000000000000004">
      <c r="C3" s="7" t="s">
        <v>7</v>
      </c>
    </row>
    <row r="4" spans="2:5" ht="15" thickTop="1" thickBot="1" x14ac:dyDescent="0.5">
      <c r="C4" s="22" t="s">
        <v>8</v>
      </c>
      <c r="D4" s="22" t="s">
        <v>9</v>
      </c>
      <c r="E4" s="22" t="s">
        <v>10</v>
      </c>
    </row>
    <row r="5" spans="2:5" ht="14.25" customHeight="1" x14ac:dyDescent="0.45">
      <c r="B5" s="49" t="s">
        <v>49</v>
      </c>
      <c r="C5" s="33" t="s">
        <v>11</v>
      </c>
      <c r="D5" s="34">
        <v>481</v>
      </c>
      <c r="E5" s="35">
        <v>68805</v>
      </c>
    </row>
    <row r="6" spans="2:5" x14ac:dyDescent="0.45">
      <c r="B6" s="50"/>
      <c r="C6" s="36" t="s">
        <v>12</v>
      </c>
      <c r="D6" s="37">
        <v>482</v>
      </c>
      <c r="E6" s="38">
        <v>33425</v>
      </c>
    </row>
    <row r="7" spans="2:5" x14ac:dyDescent="0.45">
      <c r="B7" s="50"/>
      <c r="C7" s="36" t="s">
        <v>13</v>
      </c>
      <c r="D7" s="37">
        <v>483</v>
      </c>
      <c r="E7" s="38">
        <v>15280</v>
      </c>
    </row>
    <row r="8" spans="2:5" x14ac:dyDescent="0.45">
      <c r="B8" s="50"/>
      <c r="C8" s="36" t="s">
        <v>14</v>
      </c>
      <c r="D8" s="37">
        <v>486</v>
      </c>
      <c r="E8" s="38">
        <v>8595</v>
      </c>
    </row>
    <row r="9" spans="2:5" x14ac:dyDescent="0.45">
      <c r="B9" s="50"/>
      <c r="C9" s="36" t="s">
        <v>15</v>
      </c>
      <c r="D9" s="37">
        <v>491</v>
      </c>
      <c r="E9" s="38">
        <v>69815</v>
      </c>
    </row>
    <row r="10" spans="2:5" x14ac:dyDescent="0.45">
      <c r="B10" s="50"/>
      <c r="C10" s="36" t="s">
        <v>16</v>
      </c>
      <c r="D10" s="37">
        <v>492</v>
      </c>
      <c r="E10" s="38">
        <v>60895</v>
      </c>
    </row>
    <row r="11" spans="2:5" x14ac:dyDescent="0.45">
      <c r="B11" s="50"/>
      <c r="C11" s="36" t="s">
        <v>17</v>
      </c>
      <c r="D11" s="37">
        <v>517</v>
      </c>
      <c r="E11" s="38">
        <v>146305</v>
      </c>
    </row>
    <row r="12" spans="2:5" x14ac:dyDescent="0.45">
      <c r="B12" s="50"/>
      <c r="C12" s="36" t="s">
        <v>18</v>
      </c>
      <c r="D12" s="37">
        <v>212291</v>
      </c>
      <c r="E12" s="38">
        <v>23940.220369397532</v>
      </c>
    </row>
    <row r="13" spans="2:5" x14ac:dyDescent="0.45">
      <c r="B13" s="50"/>
      <c r="C13" s="36" t="s">
        <v>19</v>
      </c>
      <c r="D13" s="37">
        <v>3112</v>
      </c>
      <c r="E13" s="38">
        <v>6430</v>
      </c>
    </row>
    <row r="14" spans="2:5" x14ac:dyDescent="0.45">
      <c r="B14" s="50"/>
      <c r="C14" s="36" t="s">
        <v>20</v>
      </c>
      <c r="D14" s="37" t="s">
        <v>50</v>
      </c>
      <c r="E14" s="38">
        <v>5882.4072231689097</v>
      </c>
    </row>
    <row r="15" spans="2:5" x14ac:dyDescent="0.45">
      <c r="B15" s="50"/>
      <c r="C15" s="36" t="s">
        <v>21</v>
      </c>
      <c r="D15" s="37">
        <v>48412</v>
      </c>
      <c r="E15" s="38">
        <v>95615.805822481692</v>
      </c>
    </row>
    <row r="16" spans="2:5" x14ac:dyDescent="0.45">
      <c r="B16" s="50"/>
      <c r="C16" s="36" t="s">
        <v>22</v>
      </c>
      <c r="D16" s="37">
        <v>48423</v>
      </c>
      <c r="E16" s="38">
        <v>46454.319676314371</v>
      </c>
    </row>
    <row r="17" spans="2:6" x14ac:dyDescent="0.45">
      <c r="B17" s="50"/>
      <c r="C17" s="36" t="s">
        <v>51</v>
      </c>
      <c r="D17" s="37">
        <v>4852</v>
      </c>
      <c r="E17" s="38">
        <v>3495</v>
      </c>
    </row>
    <row r="18" spans="2:6" x14ac:dyDescent="0.45">
      <c r="B18" s="50"/>
      <c r="C18" s="36" t="s">
        <v>23</v>
      </c>
      <c r="D18" s="37">
        <v>4881</v>
      </c>
      <c r="E18" s="38">
        <v>34090</v>
      </c>
    </row>
    <row r="19" spans="2:6" x14ac:dyDescent="0.45">
      <c r="B19" s="50"/>
      <c r="C19" s="36" t="s">
        <v>24</v>
      </c>
      <c r="D19" s="37">
        <v>4882</v>
      </c>
      <c r="E19" s="38">
        <v>7030</v>
      </c>
    </row>
    <row r="20" spans="2:6" x14ac:dyDescent="0.45">
      <c r="B20" s="50"/>
      <c r="C20" s="36" t="s">
        <v>25</v>
      </c>
      <c r="D20" s="37">
        <v>4883</v>
      </c>
      <c r="E20" s="38">
        <v>17865</v>
      </c>
    </row>
    <row r="21" spans="2:6" x14ac:dyDescent="0.45">
      <c r="B21" s="50"/>
      <c r="C21" s="36" t="s">
        <v>26</v>
      </c>
      <c r="D21" s="37">
        <v>52211</v>
      </c>
      <c r="E21" s="38">
        <v>178215.86183287957</v>
      </c>
    </row>
    <row r="22" spans="2:6" ht="14.65" thickBot="1" x14ac:dyDescent="0.5">
      <c r="B22" s="51"/>
      <c r="C22" s="39" t="s">
        <v>54</v>
      </c>
      <c r="D22" s="39"/>
      <c r="E22" s="40">
        <f>SUM(E5:E21)</f>
        <v>822138.61492424214</v>
      </c>
    </row>
    <row r="23" spans="2:6" x14ac:dyDescent="0.45">
      <c r="C23" s="28" t="s">
        <v>27</v>
      </c>
      <c r="D23" s="30">
        <v>911</v>
      </c>
      <c r="E23" s="31">
        <v>285343</v>
      </c>
    </row>
    <row r="24" spans="2:6" x14ac:dyDescent="0.45">
      <c r="C24" s="2" t="s">
        <v>55</v>
      </c>
      <c r="D24" s="2"/>
      <c r="E24" s="3">
        <f>E25-E22-E23</f>
        <v>19321203.385075759</v>
      </c>
    </row>
    <row r="25" spans="2:6" x14ac:dyDescent="0.45">
      <c r="C25" s="2" t="s">
        <v>56</v>
      </c>
      <c r="D25" s="2"/>
      <c r="E25" s="3">
        <v>20428685</v>
      </c>
    </row>
    <row r="26" spans="2:6" x14ac:dyDescent="0.45">
      <c r="C26" s="32" t="s">
        <v>57</v>
      </c>
      <c r="D26" s="2"/>
      <c r="E26" s="3"/>
    </row>
    <row r="27" spans="2:6" x14ac:dyDescent="0.45">
      <c r="E27" s="11"/>
    </row>
    <row r="28" spans="2:6" ht="17.25" thickBot="1" x14ac:dyDescent="0.55000000000000004">
      <c r="C28" s="7" t="s">
        <v>28</v>
      </c>
    </row>
    <row r="29" spans="2:6" s="21" customFormat="1" ht="43.15" thickTop="1" x14ac:dyDescent="0.45">
      <c r="C29" s="23" t="s">
        <v>29</v>
      </c>
      <c r="D29" s="23"/>
      <c r="E29" s="23" t="s">
        <v>30</v>
      </c>
      <c r="F29" s="23" t="s">
        <v>31</v>
      </c>
    </row>
    <row r="30" spans="2:6" x14ac:dyDescent="0.45">
      <c r="C30" t="s">
        <v>32</v>
      </c>
      <c r="E30" s="1">
        <v>13438.866995027622</v>
      </c>
      <c r="F30" s="1">
        <v>8670.1823700160494</v>
      </c>
    </row>
    <row r="31" spans="2:6" x14ac:dyDescent="0.45">
      <c r="C31" t="s">
        <v>33</v>
      </c>
      <c r="E31" s="1">
        <v>16671.918929846051</v>
      </c>
      <c r="F31" s="1">
        <v>11283.12320394245</v>
      </c>
    </row>
    <row r="32" spans="2:6" x14ac:dyDescent="0.45">
      <c r="C32" t="s">
        <v>34</v>
      </c>
      <c r="E32" s="1">
        <v>179723.2196415783</v>
      </c>
      <c r="F32" s="1">
        <v>121213.59512991222</v>
      </c>
    </row>
    <row r="33" spans="2:7" x14ac:dyDescent="0.45">
      <c r="C33" t="s">
        <v>0</v>
      </c>
      <c r="E33" s="1">
        <v>16479.98458111897</v>
      </c>
      <c r="F33" s="1">
        <v>12159.292513888729</v>
      </c>
    </row>
    <row r="34" spans="2:7" s="4" customFormat="1" ht="28.5" x14ac:dyDescent="0.45">
      <c r="C34" s="8" t="s">
        <v>58</v>
      </c>
      <c r="D34" s="8"/>
      <c r="E34" s="5">
        <v>226313.99014757093</v>
      </c>
      <c r="F34" s="5">
        <v>153326.19321775946</v>
      </c>
    </row>
    <row r="35" spans="2:7" s="4" customFormat="1" x14ac:dyDescent="0.45">
      <c r="C35" s="6" t="s">
        <v>59</v>
      </c>
      <c r="D35" s="6"/>
      <c r="E35" s="5">
        <f>E22-E34</f>
        <v>595824.62477667117</v>
      </c>
      <c r="F35" s="5">
        <f>F36-F34</f>
        <v>403354.18490824813</v>
      </c>
    </row>
    <row r="36" spans="2:7" s="4" customFormat="1" x14ac:dyDescent="0.45">
      <c r="C36" s="2" t="s">
        <v>60</v>
      </c>
      <c r="D36" s="2"/>
      <c r="E36" s="5">
        <f>E22</f>
        <v>822138.61492424214</v>
      </c>
      <c r="F36" s="5">
        <v>556680.37812600762</v>
      </c>
    </row>
    <row r="37" spans="2:7" x14ac:dyDescent="0.45">
      <c r="C37" s="32" t="s">
        <v>61</v>
      </c>
      <c r="D37" s="2"/>
      <c r="E37" s="3"/>
    </row>
    <row r="38" spans="2:7" s="4" customFormat="1" x14ac:dyDescent="0.45">
      <c r="C38" s="2"/>
      <c r="E38" s="5"/>
      <c r="F38" s="5"/>
    </row>
    <row r="39" spans="2:7" ht="17.25" thickBot="1" x14ac:dyDescent="0.55000000000000004">
      <c r="C39" s="7" t="s">
        <v>52</v>
      </c>
    </row>
    <row r="40" spans="2:7" s="21" customFormat="1" ht="43.5" thickTop="1" thickBot="1" x14ac:dyDescent="0.5">
      <c r="C40" s="22" t="s">
        <v>35</v>
      </c>
      <c r="D40" s="22" t="s">
        <v>42</v>
      </c>
      <c r="E40" s="22" t="s">
        <v>43</v>
      </c>
      <c r="F40" s="22" t="s">
        <v>44</v>
      </c>
      <c r="G40" s="22" t="s">
        <v>45</v>
      </c>
    </row>
    <row r="41" spans="2:7" x14ac:dyDescent="0.45">
      <c r="B41" s="43" t="s">
        <v>36</v>
      </c>
      <c r="C41" s="12" t="s">
        <v>32</v>
      </c>
      <c r="D41" s="13">
        <v>469.63988911978163</v>
      </c>
      <c r="E41" s="13">
        <v>3955.1593925528018</v>
      </c>
      <c r="F41" s="13">
        <v>442.27366135954071</v>
      </c>
      <c r="G41" s="14">
        <v>4867.0729430321244</v>
      </c>
    </row>
    <row r="42" spans="2:7" x14ac:dyDescent="0.45">
      <c r="B42" s="44"/>
      <c r="C42" s="15" t="s">
        <v>33</v>
      </c>
      <c r="D42" s="16">
        <v>804.92298586922675</v>
      </c>
      <c r="E42" s="16">
        <v>5132.4482594038946</v>
      </c>
      <c r="F42" s="16">
        <v>955.36546637301876</v>
      </c>
      <c r="G42" s="17">
        <v>6892.7367116461401</v>
      </c>
    </row>
    <row r="43" spans="2:7" x14ac:dyDescent="0.45">
      <c r="B43" s="44"/>
      <c r="C43" s="15" t="s">
        <v>0</v>
      </c>
      <c r="D43" s="16">
        <v>1614.9661569345958</v>
      </c>
      <c r="E43" s="16">
        <v>5217.7441471334505</v>
      </c>
      <c r="F43" s="16">
        <v>938.54186290364578</v>
      </c>
      <c r="G43" s="17">
        <v>7771.2521669716925</v>
      </c>
    </row>
    <row r="44" spans="2:7" x14ac:dyDescent="0.45">
      <c r="B44" s="44"/>
      <c r="C44" s="15" t="s">
        <v>34</v>
      </c>
      <c r="D44" s="16">
        <v>523.51702722183131</v>
      </c>
      <c r="E44" s="16">
        <v>3601.4448059452243</v>
      </c>
      <c r="F44" s="16">
        <v>586.6621045606056</v>
      </c>
      <c r="G44" s="17">
        <v>4711.6239377276606</v>
      </c>
    </row>
    <row r="45" spans="2:7" ht="14.65" thickBot="1" x14ac:dyDescent="0.5">
      <c r="B45" s="45"/>
      <c r="C45" s="18" t="s">
        <v>62</v>
      </c>
      <c r="D45" s="19">
        <v>3413.0460591454357</v>
      </c>
      <c r="E45" s="19">
        <v>17906.796605035372</v>
      </c>
      <c r="F45" s="19">
        <v>2922.8430951968107</v>
      </c>
      <c r="G45" s="20">
        <v>24242.685759377619</v>
      </c>
    </row>
    <row r="46" spans="2:7" x14ac:dyDescent="0.45">
      <c r="B46" s="43" t="s">
        <v>37</v>
      </c>
      <c r="C46" s="12" t="s">
        <v>32</v>
      </c>
      <c r="D46" s="13">
        <v>352.06098381022002</v>
      </c>
      <c r="E46" s="13">
        <v>3042.9326185584518</v>
      </c>
      <c r="F46" s="13">
        <v>408.11582461525302</v>
      </c>
      <c r="G46" s="14">
        <v>3803.109426983925</v>
      </c>
    </row>
    <row r="47" spans="2:7" x14ac:dyDescent="0.45">
      <c r="B47" s="44"/>
      <c r="C47" s="15" t="s">
        <v>33</v>
      </c>
      <c r="D47" s="16">
        <v>488.88080698051601</v>
      </c>
      <c r="E47" s="16">
        <v>2966.1923779805579</v>
      </c>
      <c r="F47" s="16">
        <v>935.31330733523805</v>
      </c>
      <c r="G47" s="17">
        <v>4390.3864922963121</v>
      </c>
    </row>
    <row r="48" spans="2:7" x14ac:dyDescent="0.45">
      <c r="B48" s="44"/>
      <c r="C48" s="15" t="s">
        <v>0</v>
      </c>
      <c r="D48" s="16">
        <v>1054.3938395747207</v>
      </c>
      <c r="E48" s="16">
        <v>2791.4584362430519</v>
      </c>
      <c r="F48" s="16">
        <v>542.18807109926479</v>
      </c>
      <c r="G48" s="17">
        <v>4388.0403469170369</v>
      </c>
    </row>
    <row r="49" spans="2:9" x14ac:dyDescent="0.45">
      <c r="B49" s="44"/>
      <c r="C49" s="15" t="s">
        <v>34</v>
      </c>
      <c r="D49" s="16">
        <v>15932.466332283839</v>
      </c>
      <c r="E49" s="16">
        <v>82512.74375653491</v>
      </c>
      <c r="F49" s="16">
        <v>18056.76110336581</v>
      </c>
      <c r="G49" s="17">
        <v>116501.97119218454</v>
      </c>
    </row>
    <row r="50" spans="2:9" ht="14.65" thickBot="1" x14ac:dyDescent="0.5">
      <c r="B50" s="45"/>
      <c r="C50" s="18" t="s">
        <v>63</v>
      </c>
      <c r="D50" s="19">
        <v>17827.801962649297</v>
      </c>
      <c r="E50" s="19">
        <v>91313.327189316973</v>
      </c>
      <c r="F50" s="19">
        <v>19942.378306415565</v>
      </c>
      <c r="G50" s="20">
        <v>129083.50745838182</v>
      </c>
    </row>
    <row r="51" spans="2:9" x14ac:dyDescent="0.45">
      <c r="B51" s="46" t="s">
        <v>1</v>
      </c>
      <c r="C51" s="12" t="s">
        <v>32</v>
      </c>
      <c r="D51" s="13">
        <f t="shared" ref="D51:G54" si="0">SUM(D41,D46)</f>
        <v>821.70087293000165</v>
      </c>
      <c r="E51" s="13">
        <f t="shared" si="0"/>
        <v>6998.0920111112537</v>
      </c>
      <c r="F51" s="13">
        <f t="shared" si="0"/>
        <v>850.38948597479373</v>
      </c>
      <c r="G51" s="14">
        <f t="shared" si="0"/>
        <v>8670.1823700160494</v>
      </c>
    </row>
    <row r="52" spans="2:9" x14ac:dyDescent="0.45">
      <c r="B52" s="47"/>
      <c r="C52" s="15" t="s">
        <v>33</v>
      </c>
      <c r="D52" s="16">
        <f t="shared" si="0"/>
        <v>1293.8037928497429</v>
      </c>
      <c r="E52" s="16">
        <f t="shared" si="0"/>
        <v>8098.6406373844529</v>
      </c>
      <c r="F52" s="16">
        <f t="shared" si="0"/>
        <v>1890.6787737082568</v>
      </c>
      <c r="G52" s="17">
        <f t="shared" si="0"/>
        <v>11283.123203942452</v>
      </c>
    </row>
    <row r="53" spans="2:9" x14ac:dyDescent="0.45">
      <c r="B53" s="47"/>
      <c r="C53" s="15" t="s">
        <v>0</v>
      </c>
      <c r="D53" s="16">
        <f t="shared" si="0"/>
        <v>2669.3599965093163</v>
      </c>
      <c r="E53" s="16">
        <f t="shared" si="0"/>
        <v>8009.2025833765019</v>
      </c>
      <c r="F53" s="16">
        <f t="shared" si="0"/>
        <v>1480.7299340029106</v>
      </c>
      <c r="G53" s="17">
        <f t="shared" si="0"/>
        <v>12159.292513888729</v>
      </c>
    </row>
    <row r="54" spans="2:9" x14ac:dyDescent="0.45">
      <c r="B54" s="47"/>
      <c r="C54" s="15" t="s">
        <v>34</v>
      </c>
      <c r="D54" s="16">
        <f t="shared" si="0"/>
        <v>16455.98335950567</v>
      </c>
      <c r="E54" s="16">
        <f t="shared" si="0"/>
        <v>86114.188562480136</v>
      </c>
      <c r="F54" s="16">
        <f t="shared" si="0"/>
        <v>18643.423207926415</v>
      </c>
      <c r="G54" s="17">
        <f t="shared" si="0"/>
        <v>121213.59512991221</v>
      </c>
    </row>
    <row r="55" spans="2:9" ht="14.65" thickBot="1" x14ac:dyDescent="0.5">
      <c r="B55" s="48"/>
      <c r="C55" s="18" t="s">
        <v>1</v>
      </c>
      <c r="D55" s="19">
        <f>SUM(D51:D54)</f>
        <v>21240.848021794729</v>
      </c>
      <c r="E55" s="19">
        <f>SUM(E51:E54)</f>
        <v>109220.12379435234</v>
      </c>
      <c r="F55" s="19">
        <f>SUM(F51:F54)</f>
        <v>22865.221401612376</v>
      </c>
      <c r="G55" s="20">
        <f>SUM(G51:G54)</f>
        <v>153326.19321775943</v>
      </c>
      <c r="H55" s="9"/>
    </row>
    <row r="56" spans="2:9" x14ac:dyDescent="0.45">
      <c r="C56" s="32" t="s">
        <v>61</v>
      </c>
      <c r="D56" s="2"/>
      <c r="E56" s="3"/>
    </row>
    <row r="58" spans="2:9" ht="17.25" thickBot="1" x14ac:dyDescent="0.55000000000000004">
      <c r="C58" s="7" t="s">
        <v>38</v>
      </c>
    </row>
    <row r="59" spans="2:9" s="21" customFormat="1" ht="43.5" thickTop="1" thickBot="1" x14ac:dyDescent="0.5">
      <c r="C59" s="22" t="s">
        <v>39</v>
      </c>
      <c r="D59" s="22" t="s">
        <v>40</v>
      </c>
      <c r="E59" s="22" t="s">
        <v>1</v>
      </c>
      <c r="F59" s="22" t="s">
        <v>41</v>
      </c>
    </row>
    <row r="60" spans="2:9" x14ac:dyDescent="0.45">
      <c r="C60" s="41" t="s">
        <v>32</v>
      </c>
      <c r="D60" s="25">
        <f>D75</f>
        <v>150070</v>
      </c>
      <c r="E60" s="25">
        <f>E75</f>
        <v>527000</v>
      </c>
      <c r="F60" s="26">
        <f>D60/E60</f>
        <v>0.28476280834914613</v>
      </c>
    </row>
    <row r="61" spans="2:9" x14ac:dyDescent="0.45">
      <c r="C61" s="42" t="s">
        <v>33</v>
      </c>
      <c r="D61" s="25">
        <v>232450</v>
      </c>
      <c r="E61" s="25">
        <v>736280</v>
      </c>
      <c r="F61" s="26">
        <f t="shared" ref="F61:F63" si="1">D61/E61</f>
        <v>0.31570869777801924</v>
      </c>
      <c r="I61" s="26"/>
    </row>
    <row r="62" spans="2:9" x14ac:dyDescent="0.45">
      <c r="C62" s="24" t="s">
        <v>0</v>
      </c>
      <c r="D62" s="25">
        <v>138900</v>
      </c>
      <c r="E62" s="25">
        <v>923370</v>
      </c>
      <c r="F62" s="26">
        <f t="shared" si="1"/>
        <v>0.1504272393515059</v>
      </c>
    </row>
    <row r="63" spans="2:9" x14ac:dyDescent="0.45">
      <c r="C63" s="24" t="s">
        <v>34</v>
      </c>
      <c r="D63" s="25">
        <v>6750945</v>
      </c>
      <c r="E63" s="25">
        <v>8066555</v>
      </c>
      <c r="F63" s="26">
        <f t="shared" si="1"/>
        <v>0.83690559352784433</v>
      </c>
    </row>
    <row r="64" spans="2:9" ht="28.5" x14ac:dyDescent="0.45">
      <c r="C64" s="29" t="s">
        <v>53</v>
      </c>
      <c r="D64" s="25">
        <f>SUM(D60:D63)</f>
        <v>7272365</v>
      </c>
      <c r="E64" s="25">
        <f>SUM(E60:E63)</f>
        <v>10253205</v>
      </c>
      <c r="F64" s="27"/>
    </row>
    <row r="65" spans="3:6" x14ac:dyDescent="0.45">
      <c r="C65" s="32" t="s">
        <v>64</v>
      </c>
      <c r="D65" s="2"/>
      <c r="E65" s="3"/>
    </row>
    <row r="66" spans="3:6" x14ac:dyDescent="0.45">
      <c r="D66" s="27"/>
      <c r="E66" s="27"/>
      <c r="F66" s="27"/>
    </row>
    <row r="67" spans="3:6" s="21" customFormat="1" ht="42.75" x14ac:dyDescent="0.45">
      <c r="C67" s="22" t="s">
        <v>46</v>
      </c>
      <c r="D67" s="22" t="s">
        <v>40</v>
      </c>
      <c r="E67" s="22" t="s">
        <v>1</v>
      </c>
      <c r="F67" s="22" t="s">
        <v>41</v>
      </c>
    </row>
    <row r="68" spans="3:6" x14ac:dyDescent="0.45">
      <c r="C68" s="28" t="s">
        <v>47</v>
      </c>
      <c r="D68" s="25">
        <v>22680</v>
      </c>
      <c r="E68" s="25">
        <v>111790</v>
      </c>
      <c r="F68" s="26">
        <f t="shared" ref="F68:F75" si="2">D68/E68</f>
        <v>0.2028804007514089</v>
      </c>
    </row>
    <row r="69" spans="3:6" x14ac:dyDescent="0.45">
      <c r="C69" s="28" t="s">
        <v>48</v>
      </c>
      <c r="D69" s="25">
        <v>56320</v>
      </c>
      <c r="E69" s="25">
        <v>88265</v>
      </c>
      <c r="F69" s="26">
        <f t="shared" si="2"/>
        <v>0.6380785135670991</v>
      </c>
    </row>
    <row r="70" spans="3:6" x14ac:dyDescent="0.45">
      <c r="C70" s="28" t="s">
        <v>2</v>
      </c>
      <c r="D70" s="25">
        <v>6435</v>
      </c>
      <c r="E70" s="25">
        <v>112730</v>
      </c>
      <c r="F70" s="26">
        <f t="shared" si="2"/>
        <v>5.708329637186197E-2</v>
      </c>
    </row>
    <row r="71" spans="3:6" x14ac:dyDescent="0.45">
      <c r="C71" s="28" t="s">
        <v>3</v>
      </c>
      <c r="D71" s="25">
        <v>33840</v>
      </c>
      <c r="E71" s="25">
        <v>78930</v>
      </c>
      <c r="F71" s="26">
        <f t="shared" si="2"/>
        <v>0.42873432155074115</v>
      </c>
    </row>
    <row r="72" spans="3:6" x14ac:dyDescent="0.45">
      <c r="C72" s="28" t="s">
        <v>4</v>
      </c>
      <c r="D72" s="25">
        <v>18425</v>
      </c>
      <c r="E72" s="25">
        <v>82020</v>
      </c>
      <c r="F72" s="26">
        <f t="shared" si="2"/>
        <v>0.22464033162643257</v>
      </c>
    </row>
    <row r="73" spans="3:6" x14ac:dyDescent="0.45">
      <c r="C73" s="28" t="s">
        <v>5</v>
      </c>
      <c r="D73" s="25">
        <v>5140</v>
      </c>
      <c r="E73" s="25">
        <v>21440</v>
      </c>
      <c r="F73" s="26">
        <f t="shared" si="2"/>
        <v>0.23973880597014927</v>
      </c>
    </row>
    <row r="74" spans="3:6" x14ac:dyDescent="0.45">
      <c r="C74" s="28" t="s">
        <v>6</v>
      </c>
      <c r="D74" s="25">
        <v>7230</v>
      </c>
      <c r="E74" s="25">
        <v>31825</v>
      </c>
      <c r="F74" s="26">
        <f t="shared" si="2"/>
        <v>0.22717989002356637</v>
      </c>
    </row>
    <row r="75" spans="3:6" x14ac:dyDescent="0.45">
      <c r="C75" s="2" t="s">
        <v>65</v>
      </c>
      <c r="D75" s="25">
        <f>SUM(D68:D74)</f>
        <v>150070</v>
      </c>
      <c r="E75" s="25">
        <f>SUM(E68:E74)</f>
        <v>527000</v>
      </c>
      <c r="F75" s="26">
        <f t="shared" si="2"/>
        <v>0.28476280834914613</v>
      </c>
    </row>
    <row r="76" spans="3:6" x14ac:dyDescent="0.45">
      <c r="C76" s="32" t="s">
        <v>64</v>
      </c>
      <c r="D76" s="2"/>
      <c r="E76" s="3"/>
    </row>
  </sheetData>
  <mergeCells count="4">
    <mergeCell ref="B46:B50"/>
    <mergeCell ref="B41:B45"/>
    <mergeCell ref="B51:B55"/>
    <mergeCell ref="B5:B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Segel-Brown, Ben : PBO-DPB</dc:creator>
  <cp:lastModifiedBy>Hamel Laberge, Marie-Eve</cp:lastModifiedBy>
  <dcterms:created xsi:type="dcterms:W3CDTF">2022-05-13T11:27:29Z</dcterms:created>
  <dcterms:modified xsi:type="dcterms:W3CDTF">2022-05-17T15:52:02Z</dcterms:modified>
</cp:coreProperties>
</file>