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405" windowWidth="18915" windowHeight="11520"/>
  </bookViews>
  <sheets>
    <sheet name="English" sheetId="2" r:id="rId1"/>
    <sheet name="Français" sheetId="1" r:id="rId2"/>
  </sheets>
  <definedNames>
    <definedName name="_xlnm.Print_Titles" localSheetId="0">English!$2:$4</definedName>
    <definedName name="_xlnm.Print_Titles" localSheetId="1">Français!$2:$4</definedName>
  </definedNames>
  <calcPr calcId="145621"/>
</workbook>
</file>

<file path=xl/calcChain.xml><?xml version="1.0" encoding="utf-8"?>
<calcChain xmlns="http://schemas.openxmlformats.org/spreadsheetml/2006/main">
  <c r="O1112" i="1" l="1"/>
  <c r="N1112" i="1"/>
  <c r="N1100" i="1"/>
  <c r="O1095" i="1"/>
  <c r="N1095" i="1"/>
  <c r="O1088" i="1"/>
  <c r="N1088" i="1"/>
  <c r="O1083" i="1"/>
  <c r="N1083" i="1"/>
  <c r="O1072" i="1"/>
  <c r="N1072" i="1"/>
  <c r="O1070" i="1"/>
  <c r="N1070" i="1"/>
  <c r="O1068" i="1"/>
  <c r="N1068" i="1"/>
  <c r="O1066" i="1"/>
  <c r="N1066" i="1"/>
  <c r="O1033" i="1"/>
  <c r="N1033" i="1"/>
  <c r="O1028" i="1"/>
  <c r="N1028" i="1"/>
  <c r="O999" i="1"/>
  <c r="N999" i="1"/>
  <c r="O946" i="1"/>
  <c r="N946" i="1"/>
  <c r="O938" i="1"/>
  <c r="N938" i="1"/>
  <c r="O922" i="1"/>
  <c r="N922" i="1"/>
  <c r="O919" i="1"/>
  <c r="N919" i="1"/>
  <c r="O903" i="1"/>
  <c r="N903" i="1"/>
  <c r="O891" i="1"/>
  <c r="N891" i="1"/>
  <c r="O866" i="1"/>
  <c r="N866" i="1"/>
  <c r="O838" i="1"/>
  <c r="N838" i="1"/>
  <c r="O834" i="1"/>
  <c r="N834" i="1"/>
  <c r="O828" i="1"/>
  <c r="N828" i="1"/>
  <c r="O823" i="1"/>
  <c r="N823" i="1"/>
  <c r="N804" i="1"/>
  <c r="O759" i="1"/>
  <c r="N759" i="1"/>
  <c r="O747" i="1"/>
  <c r="N747" i="1"/>
  <c r="O742" i="1"/>
  <c r="N742" i="1"/>
  <c r="O736" i="1"/>
  <c r="N736" i="1"/>
  <c r="O732" i="1"/>
  <c r="N732" i="1"/>
  <c r="O709" i="1"/>
  <c r="N709" i="1"/>
  <c r="O677" i="1"/>
  <c r="N677" i="1"/>
  <c r="N664" i="1"/>
  <c r="O646" i="1"/>
  <c r="N646" i="1"/>
  <c r="O633" i="1"/>
  <c r="N633" i="1"/>
  <c r="N624" i="1"/>
  <c r="O612" i="1"/>
  <c r="N612" i="1"/>
  <c r="O588" i="1"/>
  <c r="N588" i="1"/>
  <c r="N579" i="1"/>
  <c r="O542" i="1"/>
  <c r="N542" i="1"/>
  <c r="O522" i="1"/>
  <c r="N522" i="1"/>
  <c r="O517" i="1"/>
  <c r="N517" i="1"/>
  <c r="O511" i="1"/>
  <c r="N511" i="1"/>
  <c r="O506" i="1"/>
  <c r="N506" i="1"/>
  <c r="O491" i="1"/>
  <c r="N491" i="1"/>
  <c r="O452" i="1"/>
  <c r="N452" i="1"/>
  <c r="O424" i="1"/>
  <c r="N424" i="1"/>
  <c r="O409" i="1"/>
  <c r="N409" i="1"/>
  <c r="N327" i="1"/>
  <c r="O325" i="1"/>
  <c r="N325" i="1"/>
  <c r="N318" i="1"/>
  <c r="O309" i="1"/>
  <c r="N309" i="1"/>
  <c r="O303" i="1"/>
  <c r="N303" i="1"/>
  <c r="O293" i="1"/>
  <c r="N293" i="1"/>
  <c r="O277" i="1"/>
  <c r="N277" i="1"/>
  <c r="O261" i="1"/>
  <c r="N261" i="1"/>
  <c r="N236" i="1"/>
  <c r="O213" i="1"/>
  <c r="N213" i="1"/>
  <c r="O186" i="1"/>
  <c r="N186" i="1"/>
  <c r="N182" i="1"/>
  <c r="O169" i="1"/>
  <c r="N169" i="1"/>
  <c r="O158" i="1"/>
  <c r="N158" i="1"/>
  <c r="O154" i="1"/>
  <c r="N154" i="1"/>
  <c r="O142" i="1"/>
  <c r="N142" i="1"/>
  <c r="O133" i="1"/>
  <c r="N133" i="1"/>
  <c r="O109" i="1"/>
  <c r="N109" i="1"/>
  <c r="O95" i="1"/>
  <c r="N95" i="1"/>
  <c r="O87" i="1"/>
  <c r="N87" i="1"/>
  <c r="O57" i="1"/>
  <c r="N57" i="1"/>
  <c r="O55" i="1"/>
  <c r="N55" i="1"/>
  <c r="O35" i="1"/>
  <c r="N35" i="1"/>
  <c r="O5" i="1"/>
  <c r="N5" i="1"/>
  <c r="N1100" i="2"/>
  <c r="N1028" i="2"/>
  <c r="N804" i="2" l="1"/>
  <c r="N664" i="2"/>
  <c r="N624" i="2"/>
  <c r="N579" i="2"/>
  <c r="N327" i="2" l="1"/>
  <c r="N318" i="2"/>
  <c r="N236" i="2"/>
  <c r="N182" i="2"/>
  <c r="H325" i="1" l="1"/>
  <c r="G325" i="1"/>
  <c r="F325" i="1"/>
  <c r="E325" i="1"/>
  <c r="D325" i="1"/>
  <c r="C325" i="1"/>
  <c r="D325" i="2"/>
  <c r="E325" i="2"/>
  <c r="F325" i="2"/>
  <c r="G325" i="2"/>
  <c r="H325" i="2"/>
  <c r="C325" i="2"/>
  <c r="H619" i="1"/>
  <c r="G619" i="1"/>
  <c r="F619" i="1"/>
  <c r="E619" i="1"/>
  <c r="D619" i="1"/>
  <c r="C619" i="1"/>
  <c r="D619" i="2"/>
  <c r="E619" i="2"/>
  <c r="F619" i="2"/>
  <c r="G619" i="2"/>
  <c r="H619" i="2"/>
  <c r="C619" i="2"/>
  <c r="H158" i="1"/>
  <c r="G158" i="1"/>
  <c r="F158" i="1"/>
  <c r="E158" i="1"/>
  <c r="D158" i="1"/>
  <c r="C158" i="1"/>
  <c r="H133" i="1"/>
  <c r="G133" i="1"/>
  <c r="F133" i="1"/>
  <c r="E133" i="1"/>
  <c r="D133" i="1"/>
  <c r="C133" i="1"/>
  <c r="H624" i="1"/>
  <c r="G624" i="1"/>
  <c r="F624" i="1"/>
  <c r="E624" i="1"/>
  <c r="D624" i="1"/>
  <c r="C624" i="1"/>
  <c r="H646" i="1"/>
  <c r="G646" i="1"/>
  <c r="F646" i="1"/>
  <c r="E646" i="1"/>
  <c r="D646" i="1"/>
  <c r="C646" i="1"/>
  <c r="D133" i="2"/>
  <c r="E133" i="2"/>
  <c r="F133" i="2"/>
  <c r="G133" i="2"/>
  <c r="H133" i="2"/>
  <c r="C133" i="2"/>
  <c r="D624" i="2"/>
  <c r="E624" i="2"/>
  <c r="F624" i="2"/>
  <c r="G624" i="2"/>
  <c r="H624" i="2"/>
  <c r="C624" i="2"/>
  <c r="D158" i="2"/>
  <c r="E158" i="2"/>
  <c r="F158" i="2"/>
  <c r="G158" i="2"/>
  <c r="H158" i="2"/>
  <c r="C158" i="2"/>
  <c r="D646" i="2"/>
  <c r="E646" i="2"/>
  <c r="F646" i="2"/>
  <c r="G646" i="2"/>
  <c r="H646" i="2"/>
  <c r="C646" i="2"/>
  <c r="H1112" i="1" l="1"/>
  <c r="G1112" i="1"/>
  <c r="F1112" i="1"/>
  <c r="E1112" i="1"/>
  <c r="D1112" i="1"/>
  <c r="C1112" i="1"/>
  <c r="H1100" i="1"/>
  <c r="G1100" i="1"/>
  <c r="F1100" i="1"/>
  <c r="E1100" i="1"/>
  <c r="D1100" i="1"/>
  <c r="C1100" i="1"/>
  <c r="H1083" i="1"/>
  <c r="G1083" i="1"/>
  <c r="F1083" i="1"/>
  <c r="E1083" i="1"/>
  <c r="D1083" i="1"/>
  <c r="C1083" i="1"/>
  <c r="H1072" i="1"/>
  <c r="G1072" i="1"/>
  <c r="F1072" i="1"/>
  <c r="E1072" i="1"/>
  <c r="D1072" i="1"/>
  <c r="C1072" i="1"/>
  <c r="H1033" i="1"/>
  <c r="G1033" i="1"/>
  <c r="F1033" i="1"/>
  <c r="E1033" i="1"/>
  <c r="D1033" i="1"/>
  <c r="C1033" i="1"/>
  <c r="H1028" i="1"/>
  <c r="G1028" i="1"/>
  <c r="F1028" i="1"/>
  <c r="E1028" i="1"/>
  <c r="D1028" i="1"/>
  <c r="C1028" i="1"/>
  <c r="E999" i="1"/>
  <c r="D999" i="1"/>
  <c r="C999" i="1"/>
  <c r="H946" i="1"/>
  <c r="G946" i="1"/>
  <c r="F946" i="1"/>
  <c r="E946" i="1"/>
  <c r="D946" i="1"/>
  <c r="C946" i="1"/>
  <c r="H938" i="1"/>
  <c r="G938" i="1"/>
  <c r="F938" i="1"/>
  <c r="E938" i="1"/>
  <c r="D938" i="1"/>
  <c r="C938" i="1"/>
  <c r="H922" i="1"/>
  <c r="G922" i="1"/>
  <c r="F922" i="1"/>
  <c r="E922" i="1"/>
  <c r="D922" i="1"/>
  <c r="C922" i="1"/>
  <c r="H919" i="1"/>
  <c r="G919" i="1"/>
  <c r="F919" i="1"/>
  <c r="E919" i="1"/>
  <c r="D919" i="1"/>
  <c r="C919" i="1"/>
  <c r="H903" i="1"/>
  <c r="G903" i="1"/>
  <c r="F903" i="1"/>
  <c r="E903" i="1"/>
  <c r="D903" i="1"/>
  <c r="C903" i="1"/>
  <c r="H891" i="1"/>
  <c r="G891" i="1"/>
  <c r="F891" i="1"/>
  <c r="E891" i="1"/>
  <c r="D891" i="1"/>
  <c r="C891" i="1"/>
  <c r="H834" i="1"/>
  <c r="G834" i="1"/>
  <c r="F834" i="1"/>
  <c r="E834" i="1"/>
  <c r="D834" i="1"/>
  <c r="C834" i="1"/>
  <c r="H828" i="1"/>
  <c r="G828" i="1"/>
  <c r="F828" i="1"/>
  <c r="E828" i="1"/>
  <c r="D828" i="1"/>
  <c r="C828" i="1"/>
  <c r="H804" i="1"/>
  <c r="G804" i="1"/>
  <c r="F804" i="1"/>
  <c r="E804" i="1"/>
  <c r="D804" i="1"/>
  <c r="C804" i="1"/>
  <c r="H709" i="1"/>
  <c r="G709" i="1"/>
  <c r="F709" i="1"/>
  <c r="E709" i="1"/>
  <c r="D709" i="1"/>
  <c r="C709" i="1"/>
  <c r="H677" i="1"/>
  <c r="G677" i="1"/>
  <c r="F677" i="1"/>
  <c r="E677" i="1"/>
  <c r="D677" i="1"/>
  <c r="C677" i="1"/>
  <c r="H664" i="1"/>
  <c r="G664" i="1"/>
  <c r="F664" i="1"/>
  <c r="E664" i="1"/>
  <c r="D664" i="1"/>
  <c r="C664" i="1"/>
  <c r="H633" i="1"/>
  <c r="G633" i="1"/>
  <c r="F633" i="1"/>
  <c r="E633" i="1"/>
  <c r="D633" i="1"/>
  <c r="C633" i="1"/>
  <c r="H588" i="1"/>
  <c r="G588" i="1"/>
  <c r="F588" i="1"/>
  <c r="E588" i="1"/>
  <c r="D588" i="1"/>
  <c r="C588" i="1"/>
  <c r="H579" i="1"/>
  <c r="G579" i="1"/>
  <c r="F579" i="1"/>
  <c r="E579" i="1"/>
  <c r="D579" i="1"/>
  <c r="C579" i="1"/>
  <c r="H542" i="1"/>
  <c r="G542" i="1"/>
  <c r="F542" i="1"/>
  <c r="E542" i="1"/>
  <c r="D542" i="1"/>
  <c r="C542" i="1"/>
  <c r="H511" i="1"/>
  <c r="G511" i="1"/>
  <c r="F511" i="1"/>
  <c r="E511" i="1"/>
  <c r="D511" i="1"/>
  <c r="C511" i="1"/>
  <c r="H506" i="1"/>
  <c r="G506" i="1"/>
  <c r="F506" i="1"/>
  <c r="E506" i="1"/>
  <c r="D506" i="1"/>
  <c r="C506" i="1"/>
  <c r="H501" i="1"/>
  <c r="G501" i="1"/>
  <c r="F501" i="1"/>
  <c r="E501" i="1"/>
  <c r="E491" i="1" s="1"/>
  <c r="D501" i="1"/>
  <c r="C501" i="1"/>
  <c r="H495" i="1"/>
  <c r="G495" i="1"/>
  <c r="G491" i="1" s="1"/>
  <c r="F495" i="1"/>
  <c r="E495" i="1"/>
  <c r="D495" i="1"/>
  <c r="D491" i="1" s="1"/>
  <c r="C495" i="1"/>
  <c r="C491" i="1" s="1"/>
  <c r="H424" i="1"/>
  <c r="G424" i="1"/>
  <c r="F424" i="1"/>
  <c r="E424" i="1"/>
  <c r="D424" i="1"/>
  <c r="C424" i="1"/>
  <c r="H409" i="1"/>
  <c r="G409" i="1"/>
  <c r="F409" i="1"/>
  <c r="E409" i="1"/>
  <c r="D409" i="1"/>
  <c r="C409" i="1"/>
  <c r="H327" i="1"/>
  <c r="G327" i="1"/>
  <c r="F327" i="1"/>
  <c r="E327" i="1"/>
  <c r="D327" i="1"/>
  <c r="C327" i="1"/>
  <c r="H318" i="1"/>
  <c r="G318" i="1"/>
  <c r="F318" i="1"/>
  <c r="E318" i="1"/>
  <c r="D318" i="1"/>
  <c r="C318" i="1"/>
  <c r="H309" i="1"/>
  <c r="G309" i="1"/>
  <c r="F309" i="1"/>
  <c r="E309" i="1"/>
  <c r="D309" i="1"/>
  <c r="C309" i="1"/>
  <c r="H293" i="1"/>
  <c r="E293" i="1"/>
  <c r="D293" i="1"/>
  <c r="C293" i="1"/>
  <c r="H277" i="1"/>
  <c r="G277" i="1"/>
  <c r="F277" i="1"/>
  <c r="E277" i="1"/>
  <c r="D277" i="1"/>
  <c r="C277" i="1"/>
  <c r="H261" i="1"/>
  <c r="G261" i="1"/>
  <c r="F261" i="1"/>
  <c r="E261" i="1"/>
  <c r="D261" i="1"/>
  <c r="C261" i="1"/>
  <c r="H236" i="1"/>
  <c r="G236" i="1"/>
  <c r="F236" i="1"/>
  <c r="E236" i="1"/>
  <c r="D236" i="1"/>
  <c r="C236" i="1"/>
  <c r="H213" i="1"/>
  <c r="G213" i="1"/>
  <c r="F213" i="1"/>
  <c r="E213" i="1"/>
  <c r="D213" i="1"/>
  <c r="C213" i="1"/>
  <c r="H186" i="1"/>
  <c r="G186" i="1"/>
  <c r="F186" i="1"/>
  <c r="E186" i="1"/>
  <c r="D186" i="1"/>
  <c r="C186" i="1"/>
  <c r="H157" i="1"/>
  <c r="G157" i="1"/>
  <c r="G154" i="1" s="1"/>
  <c r="F157" i="1"/>
  <c r="F154" i="1" s="1"/>
  <c r="E157" i="1"/>
  <c r="E154" i="1" s="1"/>
  <c r="D157" i="1"/>
  <c r="D154" i="1" s="1"/>
  <c r="H154" i="1"/>
  <c r="C154" i="1"/>
  <c r="H150" i="1"/>
  <c r="G150" i="1"/>
  <c r="F150" i="1"/>
  <c r="E150" i="1"/>
  <c r="D150" i="1"/>
  <c r="C150" i="1"/>
  <c r="D147" i="1"/>
  <c r="D142" i="1" s="1"/>
  <c r="H142" i="1"/>
  <c r="G142" i="1"/>
  <c r="F142" i="1"/>
  <c r="E142" i="1"/>
  <c r="C142" i="1"/>
  <c r="H129" i="1"/>
  <c r="G129" i="1"/>
  <c r="F129" i="1"/>
  <c r="E129" i="1"/>
  <c r="D129" i="1"/>
  <c r="C129" i="1"/>
  <c r="H109" i="1"/>
  <c r="G109" i="1"/>
  <c r="F109" i="1"/>
  <c r="E109" i="1"/>
  <c r="D109" i="1"/>
  <c r="C109" i="1"/>
  <c r="E95" i="1"/>
  <c r="D95" i="1"/>
  <c r="C95" i="1"/>
  <c r="H87" i="1"/>
  <c r="G87" i="1"/>
  <c r="F87" i="1"/>
  <c r="E87" i="1"/>
  <c r="D87" i="1"/>
  <c r="C87" i="1"/>
  <c r="H57" i="1"/>
  <c r="G57" i="1"/>
  <c r="F57" i="1"/>
  <c r="E57" i="1"/>
  <c r="D57" i="1"/>
  <c r="C57" i="1"/>
  <c r="H55" i="1"/>
  <c r="G55" i="1"/>
  <c r="F55" i="1"/>
  <c r="E55" i="1"/>
  <c r="D55" i="1"/>
  <c r="C55" i="1"/>
  <c r="H35" i="1"/>
  <c r="G35" i="1"/>
  <c r="F35" i="1"/>
  <c r="E35" i="1"/>
  <c r="D35" i="1"/>
  <c r="C35" i="1"/>
  <c r="H5" i="1"/>
  <c r="G5" i="1"/>
  <c r="F5" i="1"/>
  <c r="E5" i="1"/>
  <c r="D5" i="1"/>
  <c r="C5" i="1"/>
  <c r="H491" i="1" l="1"/>
  <c r="F491" i="1"/>
  <c r="O1072" i="2"/>
  <c r="N1072" i="2"/>
  <c r="O1083" i="2"/>
  <c r="N1083" i="2"/>
  <c r="O1070" i="2"/>
  <c r="N1070" i="2"/>
  <c r="O1033" i="2"/>
  <c r="N1033" i="2"/>
  <c r="O1068" i="2"/>
  <c r="N1068" i="2"/>
  <c r="O1066" i="2"/>
  <c r="N1066" i="2"/>
  <c r="O1028" i="2"/>
  <c r="O1112" i="2"/>
  <c r="N1112" i="2"/>
  <c r="O506" i="2"/>
  <c r="N506" i="2"/>
  <c r="O87" i="2"/>
  <c r="N87" i="2"/>
  <c r="O999" i="2"/>
  <c r="N999" i="2"/>
  <c r="O169" i="2"/>
  <c r="N169" i="2"/>
  <c r="O946" i="2"/>
  <c r="N946" i="2"/>
  <c r="O891" i="2"/>
  <c r="N891" i="2"/>
  <c r="O938" i="2"/>
  <c r="N938" i="2"/>
  <c r="O922" i="2"/>
  <c r="N922" i="2"/>
  <c r="O919" i="2"/>
  <c r="N919" i="2"/>
  <c r="O903" i="2"/>
  <c r="N903" i="2"/>
  <c r="O838" i="2"/>
  <c r="N838" i="2"/>
  <c r="O834" i="2"/>
  <c r="N834" i="2"/>
  <c r="O828" i="2"/>
  <c r="N828" i="2"/>
  <c r="O823" i="2" l="1"/>
  <c r="N823" i="2"/>
  <c r="O759" i="2"/>
  <c r="N759" i="2"/>
  <c r="O736" i="2"/>
  <c r="N736" i="2"/>
  <c r="O709" i="2"/>
  <c r="N709" i="2"/>
  <c r="O732" i="2"/>
  <c r="N732" i="2"/>
  <c r="O424" i="2"/>
  <c r="N424" i="2"/>
  <c r="O677" i="2"/>
  <c r="N677" i="2"/>
  <c r="O633" i="2"/>
  <c r="N633" i="2"/>
  <c r="O646" i="2"/>
  <c r="N646" i="2"/>
  <c r="O588" i="2"/>
  <c r="N588" i="2"/>
  <c r="O612" i="2"/>
  <c r="N612" i="2"/>
  <c r="O542" i="2"/>
  <c r="N542" i="2"/>
  <c r="O158" i="2"/>
  <c r="N158" i="2"/>
  <c r="O142" i="2"/>
  <c r="N142" i="2"/>
  <c r="O154" i="2"/>
  <c r="N154" i="2"/>
  <c r="O133" i="2"/>
  <c r="N133" i="2"/>
  <c r="O109" i="2"/>
  <c r="N109" i="2"/>
  <c r="O522" i="2"/>
  <c r="N522" i="2"/>
  <c r="O517" i="2"/>
  <c r="N517" i="2"/>
  <c r="O452" i="2"/>
  <c r="N452" i="2"/>
  <c r="O511" i="2"/>
  <c r="N511" i="2"/>
  <c r="O491" i="2"/>
  <c r="N491" i="2"/>
  <c r="O409" i="2"/>
  <c r="N409" i="2"/>
  <c r="O1095" i="2" l="1"/>
  <c r="N1095" i="2"/>
  <c r="O1088" i="2"/>
  <c r="N1088" i="2"/>
  <c r="O747" i="2"/>
  <c r="N747" i="2"/>
  <c r="O742" i="2"/>
  <c r="N742" i="2"/>
  <c r="O866" i="2"/>
  <c r="N866" i="2"/>
  <c r="O303" i="2"/>
  <c r="N303" i="2"/>
  <c r="D664" i="2" l="1"/>
  <c r="E664" i="2"/>
  <c r="F664" i="2"/>
  <c r="G664" i="2"/>
  <c r="H664" i="2"/>
  <c r="C664" i="2"/>
  <c r="D87" i="2"/>
  <c r="E87" i="2"/>
  <c r="F87" i="2"/>
  <c r="G87" i="2"/>
  <c r="H87" i="2"/>
  <c r="C87" i="2"/>
  <c r="D1028" i="2"/>
  <c r="E1028" i="2"/>
  <c r="F1028" i="2"/>
  <c r="G1028" i="2"/>
  <c r="H1028" i="2"/>
  <c r="C1028" i="2"/>
  <c r="D129" i="2"/>
  <c r="E129" i="2"/>
  <c r="F129" i="2"/>
  <c r="G129" i="2"/>
  <c r="H129" i="2"/>
  <c r="C129" i="2"/>
  <c r="D633" i="2"/>
  <c r="E633" i="2"/>
  <c r="F633" i="2"/>
  <c r="G633" i="2"/>
  <c r="H633" i="2"/>
  <c r="C633" i="2"/>
  <c r="D588" i="2"/>
  <c r="E588" i="2"/>
  <c r="F588" i="2"/>
  <c r="G588" i="2"/>
  <c r="H588" i="2"/>
  <c r="C588" i="2"/>
  <c r="D261" i="2"/>
  <c r="E261" i="2"/>
  <c r="F261" i="2"/>
  <c r="G261" i="2"/>
  <c r="H261" i="2"/>
  <c r="C261" i="2"/>
  <c r="D55" i="2"/>
  <c r="E55" i="2"/>
  <c r="F55" i="2"/>
  <c r="G55" i="2"/>
  <c r="H55" i="2"/>
  <c r="C55" i="2"/>
  <c r="D35" i="2"/>
  <c r="E35" i="2"/>
  <c r="F35" i="2"/>
  <c r="G35" i="2"/>
  <c r="H35" i="2"/>
  <c r="C35" i="2"/>
  <c r="E142" i="2"/>
  <c r="F142" i="2"/>
  <c r="G142" i="2"/>
  <c r="H142" i="2"/>
  <c r="C142" i="2"/>
  <c r="D147" i="2"/>
  <c r="D142" i="2" s="1"/>
  <c r="D1072" i="2"/>
  <c r="E1072" i="2"/>
  <c r="F1072" i="2"/>
  <c r="G1072" i="2"/>
  <c r="H1072" i="2"/>
  <c r="C1072" i="2"/>
  <c r="D511" i="2" l="1"/>
  <c r="E511" i="2"/>
  <c r="F511" i="2"/>
  <c r="G511" i="2"/>
  <c r="H511" i="2"/>
  <c r="C511" i="2"/>
  <c r="D828" i="2" l="1"/>
  <c r="E828" i="2"/>
  <c r="F828" i="2"/>
  <c r="G828" i="2"/>
  <c r="H828" i="2"/>
  <c r="C828" i="2"/>
  <c r="D677" i="2"/>
  <c r="E677" i="2"/>
  <c r="F677" i="2"/>
  <c r="G677" i="2"/>
  <c r="H677" i="2"/>
  <c r="C677" i="2"/>
  <c r="D709" i="2"/>
  <c r="E709" i="2"/>
  <c r="F709" i="2"/>
  <c r="G709" i="2"/>
  <c r="H709" i="2"/>
  <c r="C709" i="2"/>
  <c r="D1112" i="2"/>
  <c r="E1112" i="2"/>
  <c r="F1112" i="2"/>
  <c r="G1112" i="2"/>
  <c r="H1112" i="2"/>
  <c r="C1112" i="2"/>
  <c r="D834" i="2"/>
  <c r="E834" i="2"/>
  <c r="F834" i="2"/>
  <c r="G834" i="2"/>
  <c r="H834" i="2"/>
  <c r="C834" i="2"/>
  <c r="D506" i="2"/>
  <c r="E506" i="2"/>
  <c r="F506" i="2"/>
  <c r="G506" i="2"/>
  <c r="H506" i="2"/>
  <c r="C506" i="2"/>
  <c r="D1083" i="2"/>
  <c r="E1083" i="2"/>
  <c r="F1083" i="2"/>
  <c r="G1083" i="2"/>
  <c r="H1083" i="2"/>
  <c r="C1083" i="2"/>
  <c r="D804" i="2"/>
  <c r="E804" i="2"/>
  <c r="F804" i="2"/>
  <c r="G804" i="2"/>
  <c r="H804" i="2"/>
  <c r="C804" i="2"/>
  <c r="D150" i="2"/>
  <c r="E150" i="2"/>
  <c r="F150" i="2"/>
  <c r="G150" i="2"/>
  <c r="H150" i="2"/>
  <c r="C150" i="2"/>
  <c r="D277" i="2"/>
  <c r="E277" i="2"/>
  <c r="F277" i="2"/>
  <c r="G277" i="2"/>
  <c r="H277" i="2"/>
  <c r="C277" i="2"/>
  <c r="D57" i="2"/>
  <c r="E57" i="2"/>
  <c r="F57" i="2"/>
  <c r="G57" i="2"/>
  <c r="H57" i="2"/>
  <c r="C57" i="2"/>
  <c r="D579" i="2"/>
  <c r="E579" i="2"/>
  <c r="F579" i="2"/>
  <c r="G579" i="2"/>
  <c r="H579" i="2"/>
  <c r="C579" i="2"/>
  <c r="D409" i="2"/>
  <c r="E409" i="2"/>
  <c r="F409" i="2"/>
  <c r="G409" i="2"/>
  <c r="H409" i="2"/>
  <c r="C409" i="2"/>
  <c r="F424" i="2"/>
  <c r="G424" i="2"/>
  <c r="H424" i="2"/>
  <c r="E424" i="2"/>
  <c r="C424" i="2"/>
  <c r="D424" i="2"/>
  <c r="D999" i="2"/>
  <c r="E999" i="2"/>
  <c r="C999" i="2"/>
  <c r="D236" i="2"/>
  <c r="E236" i="2"/>
  <c r="F236" i="2"/>
  <c r="G236" i="2"/>
  <c r="H236" i="2"/>
  <c r="C236" i="2"/>
  <c r="F1033" i="2"/>
  <c r="G1033" i="2"/>
  <c r="H1033" i="2"/>
  <c r="E1033" i="2"/>
  <c r="D1033" i="2"/>
  <c r="C1033" i="2"/>
  <c r="D919" i="2"/>
  <c r="E919" i="2"/>
  <c r="F919" i="2"/>
  <c r="G919" i="2"/>
  <c r="H919" i="2"/>
  <c r="C919" i="2"/>
  <c r="D922" i="2"/>
  <c r="E922" i="2"/>
  <c r="F922" i="2"/>
  <c r="G922" i="2"/>
  <c r="H922" i="2"/>
  <c r="C922" i="2"/>
  <c r="D903" i="2"/>
  <c r="E903" i="2"/>
  <c r="F903" i="2"/>
  <c r="G903" i="2"/>
  <c r="H903" i="2"/>
  <c r="C903" i="2"/>
  <c r="D946" i="2"/>
  <c r="E946" i="2"/>
  <c r="F946" i="2"/>
  <c r="G946" i="2"/>
  <c r="H946" i="2"/>
  <c r="C946" i="2"/>
  <c r="D891" i="2"/>
  <c r="E891" i="2"/>
  <c r="F891" i="2"/>
  <c r="G891" i="2"/>
  <c r="H891" i="2"/>
  <c r="C891" i="2"/>
  <c r="D938" i="2"/>
  <c r="E938" i="2"/>
  <c r="F938" i="2"/>
  <c r="G938" i="2"/>
  <c r="H938" i="2"/>
  <c r="C938" i="2"/>
  <c r="D213" i="2"/>
  <c r="E213" i="2"/>
  <c r="F213" i="2"/>
  <c r="G213" i="2"/>
  <c r="H213" i="2"/>
  <c r="C213" i="2"/>
  <c r="D1100" i="2"/>
  <c r="E1100" i="2"/>
  <c r="F1100" i="2"/>
  <c r="G1100" i="2"/>
  <c r="H1100" i="2"/>
  <c r="C1100" i="2"/>
  <c r="F5" i="2"/>
  <c r="G5" i="2"/>
  <c r="H5" i="2"/>
  <c r="E5" i="2"/>
  <c r="D5" i="2"/>
  <c r="C5" i="2"/>
  <c r="D542" i="2"/>
  <c r="E542" i="2"/>
  <c r="F542" i="2"/>
  <c r="G542" i="2"/>
  <c r="H542" i="2"/>
  <c r="C542" i="2"/>
  <c r="F327" i="2"/>
  <c r="G327" i="2"/>
  <c r="H327" i="2"/>
  <c r="D327" i="2"/>
  <c r="E327" i="2"/>
  <c r="C327" i="2"/>
  <c r="D309" i="2"/>
  <c r="E309" i="2"/>
  <c r="F309" i="2"/>
  <c r="G309" i="2"/>
  <c r="H309" i="2"/>
  <c r="C309" i="2"/>
  <c r="N186" i="2" l="1"/>
  <c r="O186" i="2"/>
  <c r="D95" i="2"/>
  <c r="E95" i="2"/>
  <c r="C95" i="2"/>
  <c r="D186" i="2"/>
  <c r="E186" i="2"/>
  <c r="F186" i="2"/>
  <c r="G186" i="2"/>
  <c r="H186" i="2"/>
  <c r="C186" i="2"/>
  <c r="E495" i="2"/>
  <c r="F495" i="2"/>
  <c r="G495" i="2"/>
  <c r="H495" i="2"/>
  <c r="D495" i="2"/>
  <c r="C495" i="2"/>
  <c r="E501" i="2"/>
  <c r="F501" i="2"/>
  <c r="G501" i="2"/>
  <c r="H501" i="2"/>
  <c r="D501" i="2"/>
  <c r="C501" i="2"/>
  <c r="G491" i="2" l="1"/>
  <c r="H491" i="2"/>
  <c r="C491" i="2"/>
  <c r="F491" i="2"/>
  <c r="D491" i="2"/>
  <c r="E491" i="2"/>
  <c r="E157" i="2"/>
  <c r="F157" i="2"/>
  <c r="G157" i="2"/>
  <c r="H157" i="2"/>
  <c r="D157" i="2"/>
  <c r="C154" i="2"/>
  <c r="D318" i="2"/>
  <c r="E318" i="2"/>
  <c r="F318" i="2"/>
  <c r="G318" i="2"/>
  <c r="H318" i="2"/>
  <c r="C318" i="2"/>
  <c r="D293" i="2"/>
  <c r="E293" i="2"/>
  <c r="H293" i="2"/>
  <c r="C293" i="2"/>
  <c r="D109" i="2"/>
  <c r="E109" i="2"/>
  <c r="F109" i="2"/>
  <c r="G109" i="2"/>
  <c r="H109" i="2"/>
  <c r="C109" i="2"/>
  <c r="H154" i="2" l="1"/>
  <c r="D154" i="2"/>
  <c r="E154" i="2"/>
  <c r="F154" i="2"/>
  <c r="G154" i="2"/>
  <c r="O325" i="2"/>
  <c r="N325" i="2"/>
  <c r="O309" i="2"/>
  <c r="N309" i="2"/>
  <c r="O293" i="2"/>
  <c r="N293" i="2"/>
  <c r="O277" i="2"/>
  <c r="N277" i="2"/>
  <c r="O261" i="2"/>
  <c r="N261" i="2"/>
  <c r="O213" i="2"/>
  <c r="N213" i="2"/>
  <c r="O95" i="2"/>
  <c r="N95" i="2"/>
  <c r="O57" i="2"/>
  <c r="N57" i="2"/>
  <c r="O55" i="2"/>
  <c r="N55" i="2"/>
  <c r="O35" i="2"/>
  <c r="N35" i="2"/>
  <c r="O5" i="2"/>
  <c r="N5" i="2"/>
</calcChain>
</file>

<file path=xl/sharedStrings.xml><?xml version="1.0" encoding="utf-8"?>
<sst xmlns="http://schemas.openxmlformats.org/spreadsheetml/2006/main" count="5533" uniqueCount="3911">
  <si>
    <t>Jacques Cartier and Champlain Bridges Inc</t>
  </si>
  <si>
    <t>Canadian Nuclear Safety Commission</t>
  </si>
  <si>
    <t>National Battlefields Commission</t>
  </si>
  <si>
    <t>International Development Research Centre</t>
  </si>
  <si>
    <t>Public Sector Integrity Commissioner</t>
  </si>
  <si>
    <t>National Capital Commission</t>
  </si>
  <si>
    <t>Patented Medicine Prices Review Board</t>
  </si>
  <si>
    <t xml:space="preserve">Transportation Safety Board </t>
  </si>
  <si>
    <t>Courts Administration Service</t>
  </si>
  <si>
    <t>Office of the Privacy Commissioner of Canada</t>
  </si>
  <si>
    <t>Office of the Auditor General of Canada</t>
  </si>
  <si>
    <t>Office of the Commissioner of Lobbying</t>
  </si>
  <si>
    <t>VIA Rail</t>
  </si>
  <si>
    <t>Telefilm Canada</t>
  </si>
  <si>
    <t xml:space="preserve">Public Service Commission </t>
  </si>
  <si>
    <t>Canadian Space Agency</t>
  </si>
  <si>
    <t>Elections Canada</t>
  </si>
  <si>
    <t>Office of the Information Commissioner of Canada</t>
  </si>
  <si>
    <t>Director of Public Prosecutions</t>
  </si>
  <si>
    <t>Aboriginal Affairs and Northern Development Canada</t>
  </si>
  <si>
    <t>Agriculture and Agri-Food Canada</t>
  </si>
  <si>
    <t>Canada Agricultural Review Tribunal</t>
  </si>
  <si>
    <t>Canadian Dairy Commission</t>
  </si>
  <si>
    <t>Canadian Food Inspection Agency</t>
  </si>
  <si>
    <t>Farm Products Council of Canada</t>
  </si>
  <si>
    <t>Canada Revenue Agency</t>
  </si>
  <si>
    <t>Citizenship and Immigration Canada</t>
  </si>
  <si>
    <t>Immigration and Refugee Board</t>
  </si>
  <si>
    <t>Environment Canada</t>
  </si>
  <si>
    <t>Parks Canada</t>
  </si>
  <si>
    <t>Finance Canada</t>
  </si>
  <si>
    <t>Canadian International Trade Tribunal</t>
  </si>
  <si>
    <t xml:space="preserve">PPP Canada Inc. </t>
  </si>
  <si>
    <t>Financial Transactions and Reports Analysis Centre of Canada</t>
  </si>
  <si>
    <t>Fisheries and Oceans Canada</t>
  </si>
  <si>
    <t xml:space="preserve">Canadian Institutes of Health Research </t>
  </si>
  <si>
    <t>Hazardous Materials Information Review Commission</t>
  </si>
  <si>
    <t>Health Canada</t>
  </si>
  <si>
    <t>Public Health Agency of Canada</t>
  </si>
  <si>
    <t>CBC/Radio-Canada</t>
  </si>
  <si>
    <t>Canadian Heritage</t>
  </si>
  <si>
    <t>Canadian Radio-television and Telecommunications Commission</t>
  </si>
  <si>
    <t>Library and Archives Canada</t>
  </si>
  <si>
    <t>National Arts Centre</t>
  </si>
  <si>
    <t>National Film Board of Canada</t>
  </si>
  <si>
    <t>Canada Mortgage and Housing Corporation</t>
  </si>
  <si>
    <t>Human Resources and Skills Development Canada</t>
  </si>
  <si>
    <t>Canadian Tourism Commission</t>
  </si>
  <si>
    <t>Industry Canada</t>
  </si>
  <si>
    <t>National Research Council of Canada</t>
  </si>
  <si>
    <t>Social Sciences and Humanities Research Council</t>
  </si>
  <si>
    <t>Statistics Canada</t>
  </si>
  <si>
    <t>Canadian International Development Agency</t>
  </si>
  <si>
    <t>Justice Canada</t>
  </si>
  <si>
    <t>Communications Security Establishment</t>
  </si>
  <si>
    <t>National Defence</t>
  </si>
  <si>
    <t>Natural Resources Canada</t>
  </si>
  <si>
    <t>Privy Council Office</t>
  </si>
  <si>
    <t>Canadian Intergovernmental Conference Secretariat</t>
  </si>
  <si>
    <t>Canada Border Services Agency</t>
  </si>
  <si>
    <t>Canadian Security Intelligence Service</t>
  </si>
  <si>
    <t>Correctional Service Canada</t>
  </si>
  <si>
    <t>National Parole Board</t>
  </si>
  <si>
    <t>Public Safety Canada</t>
  </si>
  <si>
    <t>Royal Canadian Mounted Police</t>
  </si>
  <si>
    <t>Public Works and Government Services Canada</t>
  </si>
  <si>
    <t>Atlantic Canada Opportunities Agency</t>
  </si>
  <si>
    <t>Economic Development Agency of Canada for the Regions of Quebec</t>
  </si>
  <si>
    <t>Canadian Northern Economic Development Agency</t>
  </si>
  <si>
    <t>Federal Economic Development Agency for Southern Ontario</t>
  </si>
  <si>
    <t>Western Economic Diversification Canada</t>
  </si>
  <si>
    <t>Shared Services Canada</t>
  </si>
  <si>
    <t>Canadian Air Transport Security Authority</t>
  </si>
  <si>
    <t>Marine Atlantic Inc.</t>
  </si>
  <si>
    <t>Transport Canada</t>
  </si>
  <si>
    <t xml:space="preserve">Canada School of Public Service </t>
  </si>
  <si>
    <t>Veterans Affairs Canada</t>
  </si>
  <si>
    <t>Target</t>
  </si>
  <si>
    <t>34% by March 31, 2013</t>
  </si>
  <si>
    <t>92% by March 31, 2013</t>
  </si>
  <si>
    <t>85% by March 31, 2013</t>
  </si>
  <si>
    <t>45% by March 31, 2013</t>
  </si>
  <si>
    <t>Growth in total exports of agriculture and food</t>
  </si>
  <si>
    <t>$40 billion by March 31, 2013</t>
  </si>
  <si>
    <t>Number of regulatory policies that are changed to facilitate
innovation in health claims, novel foods, and ingredients</t>
  </si>
  <si>
    <t>5 by March 31, 2013</t>
  </si>
  <si>
    <t>45 annually by March 31, 2013</t>
  </si>
  <si>
    <t>Number of reduced-risk pest management tools available for use</t>
  </si>
  <si>
    <t>4 annually by March 31, 2013</t>
  </si>
  <si>
    <t>80% by March 31, 2013</t>
  </si>
  <si>
    <t>Percentage of participating businesses in Agri-Business Development program activities meeting their business/career goals</t>
  </si>
  <si>
    <t>55% by March 31, 2013</t>
  </si>
  <si>
    <t>Number of communities in 20 selected rural regions where decisions or actions are taken to implement new economic activities as a result of Canada’s Rural Partnership collaborative activities</t>
  </si>
  <si>
    <t>30 by March 31, 2013</t>
  </si>
  <si>
    <t>Number of co-operatives created</t>
  </si>
  <si>
    <t>Percentage of compliance with the Pari-Mutuel Betting Supervision Regulations of Canadian racetracks and betting theatres inspected by CPMA officers</t>
  </si>
  <si>
    <t>100% by March 31, 2013</t>
  </si>
  <si>
    <t>Percentage of inspected federally registered establishments in compliance with federal regulations</t>
  </si>
  <si>
    <t>98%</t>
  </si>
  <si>
    <t>Percentage of Public Warnings for Class I food recalls that are issued within 24 hours of a recall decision</t>
  </si>
  <si>
    <t>Percentage of all food recalls issued without an alert that are posted on the CFIA website within two working days</t>
  </si>
  <si>
    <t>95%</t>
  </si>
  <si>
    <t>Percentage of domestic food products in compliance with federal regulations</t>
  </si>
  <si>
    <t>Percentage of imported food products in compliance with federal regulations</t>
  </si>
  <si>
    <t>Percentage of reportable animal diseases that have entered into Canada via specified regulated pathways</t>
  </si>
  <si>
    <t>Historical Trend (Year over year)</t>
  </si>
  <si>
    <t>Percentage of response to zoonotic diseases and epidemiological investigations that are completed within service standards</t>
  </si>
  <si>
    <t>100%</t>
  </si>
  <si>
    <t>Percentage of certified animal and animal products shipments that meet the receiving country’s import requirements</t>
  </si>
  <si>
    <t>99%</t>
  </si>
  <si>
    <t>Canada is on the list of OIE countries that are free from stipulated reportable animal diseases</t>
  </si>
  <si>
    <t>Canada is on the list each year</t>
  </si>
  <si>
    <t>Percentage of response to disease and epidemiological investigations that are completed within service standards</t>
  </si>
  <si>
    <t>Systematic scheduled review, and update if necessary, of manuals for CFIA animal health officials and guidance documents for industry</t>
  </si>
  <si>
    <t>Once every two years</t>
  </si>
  <si>
    <t>Number of emergency preparedness simulation exercises conducted versus planned</t>
  </si>
  <si>
    <t>Percentage of suspected cases of transboundary diseases and significant emerging diseases in which investigation was commenced within 24 hours of identification</t>
  </si>
  <si>
    <t>Percentage of cases in which the CFIA communicated with key stakeholders within 24 hours of confirming cases of trans-boundary diseases and significant emerging diseases</t>
  </si>
  <si>
    <t>Number of new foreign reportable plant diseases and pests that enter into Canada through regulated pathways and establish themselves</t>
  </si>
  <si>
    <t>Percentage of domestic plants and plant products in compliance with Canadian regulations and international
agreements</t>
  </si>
  <si>
    <t>Percentage of confirmed cases of quarantine pest for which notices were issued</t>
  </si>
  <si>
    <t>Percentage of notices issued in a timely manner</t>
  </si>
  <si>
    <t>90%</t>
  </si>
  <si>
    <t>Percentage of certified plants and plant products shipment (lots) that meet the country of destination regulatory requirements</t>
  </si>
  <si>
    <t>Number of Canadian positions on key rules and standards affecting trade in food, animal, plant, and their products that are effectively promoted</t>
  </si>
  <si>
    <t>10/Year</t>
  </si>
  <si>
    <t>Number of CFIA representations made to promote Canada’s interests at SPS and ISSB meetings attended</t>
  </si>
  <si>
    <t>Number of actions taken to resolve issues identified through the Market Access Secretariat</t>
  </si>
  <si>
    <t>5/Year</t>
  </si>
  <si>
    <t>Number of technical arrangements negotiated</t>
  </si>
  <si>
    <t>Number of action plans to which the CFIA contributed</t>
  </si>
  <si>
    <t>10/3 Years</t>
  </si>
  <si>
    <t>Number of issues on which the CFIA provided advice</t>
  </si>
  <si>
    <t>Number of cooperation initiatives achieved</t>
  </si>
  <si>
    <t>3/Year</t>
  </si>
  <si>
    <t>Number of committees and working groups in which the CFIA participated</t>
  </si>
  <si>
    <t>upward trend</t>
  </si>
  <si>
    <t>Percentage of charities, registered plans and commodity audits and activities completed compared to planned.</t>
  </si>
  <si>
    <t>Percentage of the major reporting compliance workloads
completed, compared to planned</t>
  </si>
  <si>
    <t>Trend in the change rate (percentage of audits and other major workloads completed on which taxes were reassessed)</t>
  </si>
  <si>
    <t>Year-over-year improvement in the change rate</t>
  </si>
  <si>
    <t>Targeted levels of timeliness and consistency for Income Tax and Commodity Tax objections, CPP/EI appeals to the Minister, and Service Complaints, are met</t>
  </si>
  <si>
    <t>98% (Review)
90% (Service Complaints)</t>
  </si>
  <si>
    <t>Targeted levels of transparency and impartiality for Income Tax and Commodity Tax objections, CPP/EI appeals to the Minister, and Service Complaints, are met</t>
  </si>
  <si>
    <t>Percentage of the 10 service standards in force for Benefit administration and enquiries which have met targeted performance standard</t>
  </si>
  <si>
    <t>Canada Child Tax Benefit (CCTB) overpayment debt as a percentage of payments issued</t>
  </si>
  <si>
    <t>less than 0.4%</t>
  </si>
  <si>
    <t>Growth in labour force attributed to economic migration</t>
  </si>
  <si>
    <t>30–60%</t>
  </si>
  <si>
    <t>Degree to which lower end number of planning range in the annual immigration levels plan commitments is met for number of permanent residents selected for economic reasons</t>
  </si>
  <si>
    <t>100% of 150,000 for 2012</t>
  </si>
  <si>
    <t>Economic success of permanent residents selected for economic reasons (as measured by employment rates, labour market participation, wages) compared with the economic success of the Canadian-born</t>
  </si>
  <si>
    <t>100% of permanent residents’ economic success equal to Canadian-born</t>
  </si>
  <si>
    <t>Approval rates of temporary worker applications for temporary foreign workers permits</t>
  </si>
  <si>
    <t>90% (average acceptance rate in recent years)</t>
  </si>
  <si>
    <t>Approval rates of student applications for study permits</t>
  </si>
  <si>
    <t>81–85%</t>
  </si>
  <si>
    <t>Degree to which lower end number of planning range in the annual immigration levels plan commitments is met for number of immigrants granted humanitarian and compassionate consideration</t>
  </si>
  <si>
    <t>100% of 59,800 admissions for 2012 for family reunification. 100% of 7,600 admissions for 2012 for humanitarian grounds</t>
  </si>
  <si>
    <t>Percentage of humanitarian and compassionate decisions that are upheld by the Federal Court</t>
  </si>
  <si>
    <t>Due to the nature of this performance indicator, CIC is unable to forecast percentage</t>
  </si>
  <si>
    <t>Percentage of resettled refugees in the world that Canada resettles (which is dependent on actions of other countries)</t>
  </si>
  <si>
    <t>8–12%</t>
  </si>
  <si>
    <t>Number of arrivals of resettled refugees</t>
  </si>
  <si>
    <t>11,500–14,000 admitted, as identified in the 2012 immigration levels plan</t>
  </si>
  <si>
    <t>Number of individuals granted permanent residence who were determined to be protected persons in Canada (by the Immigration and Refugee Board of Canada or positive pre-removal risk assessment decision) and their dependants abroad</t>
  </si>
  <si>
    <t>11,000–13,000 admitted, as identified in the 2012 immigration levels plan</t>
  </si>
  <si>
    <t>Percentage variance of labour market participation of immigrants residing in Canada less than 5 years in comparison with Canadian-born</t>
  </si>
  <si>
    <t>Not less than 3% below Canadian-born</t>
  </si>
  <si>
    <t>Percentage variance of labour market participation of immigrants residing in Canada 5 to 10 years in comparison with Canadian-born</t>
  </si>
  <si>
    <t>Not less than 1% below Canadian-born</t>
  </si>
  <si>
    <t>Percentage of newcomers with language proficiency of the Canadian Language Benchmarks (CLB 4 or higher)</t>
  </si>
  <si>
    <t>90% of immigrants applying for citizenship will have CLB 4 or higher level</t>
  </si>
  <si>
    <t>Take-up rates of citizenship among eligible newcomers</t>
  </si>
  <si>
    <t>75% or higher</t>
  </si>
  <si>
    <t>Sense of belonging to Canada for newcomers and the Canadian-born</t>
  </si>
  <si>
    <t>Maintain at over 70% the overall response to having a strong sense of belonging and maintain within 10% discrepancy between immigrants and Canadian-born</t>
  </si>
  <si>
    <t>Annual percentage of program participants and beneficiaries who report that they are more enabled to support an integrated society</t>
  </si>
  <si>
    <t>75%</t>
  </si>
  <si>
    <t>Number of cases of active Tuberculosis (TB) found during an immigration medical examination, treated and rendered inactive</t>
  </si>
  <si>
    <t>Number of cases of active TB found during an immigration medical examination overseas over total number of new active cases of TB in Canada</t>
  </si>
  <si>
    <t>Number of Temporary Resident Visa applications processed, issued and refused for security reasons</t>
  </si>
  <si>
    <t>Statistics will be available once the Global Case Management System (GCMS) is fully on-line</t>
  </si>
  <si>
    <t>Proportion of known immigration violations by visa-exempt and non-visa-exempt country</t>
  </si>
  <si>
    <t>Statistics will be available once GCMS is fully on-line</t>
  </si>
  <si>
    <t>Proportion of asylum claims by visa-exempt country and non-visa-exempt country</t>
  </si>
  <si>
    <t>Total asylum claims range from 58% to 70% for visa-exempt countries and from 30% to 42% for non-visa-exempt countries</t>
  </si>
  <si>
    <t>Number of international initiatives that promote Canadian goals</t>
  </si>
  <si>
    <t>Number of positions initiated or supported by Canada at forums such as IOM, Intergovernmental Consultation, Organization for Security and Co-operation in Europe and Puebla, which are eventually reflected in international policy debate</t>
  </si>
  <si>
    <t>Extent of influence on the direction taken by key international organizations</t>
  </si>
  <si>
    <t>Degree of success in promoting Canada’s interests in the negotiation of multilateral resolutions and in bilateral and regional discussions</t>
  </si>
  <si>
    <t>Clarity, completeness, conciseness and timeliness of decisions</t>
  </si>
  <si>
    <t>Target is “Meet Expectations” on a scale of 1 to 3 where 2 represents “Meet Expectations.” Measurements of decision quality for this program activity will be validated in the third quarter. Reporting will begin in 2013–14.</t>
  </si>
  <si>
    <t>Average cost per case finalized</t>
  </si>
  <si>
    <t>$2,900</t>
  </si>
  <si>
    <t>Number of finalized cases</t>
  </si>
  <si>
    <t>21,500</t>
  </si>
  <si>
    <t>Target is “Meet Expectations” on a scale of 1 to 3 where 2 represents “Meet Expectations.” Measurements of decision quality for this program activity will be validated in the last quarter. Reporting will begin in 2013–14.</t>
  </si>
  <si>
    <t>$3,100</t>
  </si>
  <si>
    <t>Number of finalized appeals</t>
  </si>
  <si>
    <t>9,800</t>
  </si>
  <si>
    <t>Target is “Meet Expectations” on a scale of 1 to 3 where 2 represents “Meet Expectations.” Measurements of decision quality for this program activity began in 2011–12. Reporting will begin in 2012–13.</t>
  </si>
  <si>
    <t>Percentage of detention review cases concluded within statutory time frame</t>
  </si>
  <si>
    <t>96%</t>
  </si>
  <si>
    <t>Percentage of admissibility hearings concluded within six months of referral</t>
  </si>
  <si>
    <t>86%</t>
  </si>
  <si>
    <t>Average cost per detention review case</t>
  </si>
  <si>
    <t>$800</t>
  </si>
  <si>
    <t>Average cost per admissibility hearing case</t>
  </si>
  <si>
    <t>$1,000</t>
  </si>
  <si>
    <t>Number of finalized detention review cases</t>
  </si>
  <si>
    <t>16,500</t>
  </si>
  <si>
    <t>Number of finalized admissibility hearing cases</t>
  </si>
  <si>
    <t>2,700</t>
  </si>
  <si>
    <t>Average case processing time</t>
  </si>
  <si>
    <t>11.7 months</t>
  </si>
  <si>
    <t>Average cost per case</t>
  </si>
  <si>
    <t>Number of appeals finalized</t>
  </si>
  <si>
    <t>6,500</t>
  </si>
  <si>
    <t>Proportion of assessed migratory bird species in General Status Reports whose status is considered to be secure</t>
  </si>
  <si>
    <t>Percentage of core national monitoring sites included in the Canadian Environmental Sustainability Indicators Freshwater Quality Indicator whose water quality is rated as good or excellent</t>
  </si>
  <si>
    <t>Percentage of Canadian ecosystems where ecosystem health has been assessed as stable or improving</t>
  </si>
  <si>
    <t>To be determined</t>
  </si>
  <si>
    <t>Percentage of the population of a warned area who took actions in response to a weather warning</t>
  </si>
  <si>
    <t>30% by 2014</t>
  </si>
  <si>
    <t>Percentage of the population indicating that they understand the differences between severe weather watches and warnings and the implications for their safety</t>
  </si>
  <si>
    <t>20% by 2015</t>
  </si>
  <si>
    <t>Percentage of targeted sensitive populations within selected regions receiving information on the Air Quality Health Index (AQHI) who identify potential behaviour changes in response to current and/or forecast AQHI levels that are consistent with health messaging</t>
  </si>
  <si>
    <t>7.5 out of 10 by 2012–2013</t>
  </si>
  <si>
    <t>Canadian emissions of greenhouse gases from targeted and/or regulated sources</t>
  </si>
  <si>
    <t>Canada’s national target is a 17% reduction from 2005 levels by 2020</t>
  </si>
  <si>
    <t>Canadian ambient air quality (groundlevel ozone)</t>
  </si>
  <si>
    <t>Annual decline in the 3‐year moving average for all tracked substances for both sectors</t>
  </si>
  <si>
    <t>Compliance with regulatory requirements for selected regulations
Regulations reported under this indicator:
Dry Cleaning Regulations (initial pilot; other regulations to be added)</t>
  </si>
  <si>
    <t>Dry Cleaning Regulations:
10% increase in compliance in 2015–2016 relative to the 2012–2013 baseline</t>
  </si>
  <si>
    <t>Percentage of inspected regulated community compliant with regulatory requirements under the Migratory Birds Convention Act, 1994</t>
  </si>
  <si>
    <t>90% by 2012–2013</t>
  </si>
  <si>
    <t xml:space="preserve">Number of represented terrestrial natural regions in the system of national parks
</t>
  </si>
  <si>
    <t>Number of unrepresented regions with demonstrable progress in advancing through steps towards establishing national parks</t>
  </si>
  <si>
    <t>Make demonstrable progress towards establishing national parks
in three unrepresented regions</t>
  </si>
  <si>
    <t>Percentage of yearly commemorations for under-represented themes in Canada’s history</t>
  </si>
  <si>
    <t>33% of yearly commemorations are for under-represented themes in Canada’s history</t>
  </si>
  <si>
    <t>Number of represented marine regions in the system of national marine conservation areas</t>
  </si>
  <si>
    <t>Increase the number of represented marine regions from 3 in October 2007 to 5 of 29 by March 2013</t>
  </si>
  <si>
    <t>Number of unrepresented regions with demonstrable progress in advancing through steps towards establishing national marine conservation areas</t>
  </si>
  <si>
    <t>Make demonstrable progress towards establishing national marine conservation areas in two unrepresented regions</t>
  </si>
  <si>
    <t>Number of national parks with one improved ecological integrity indicator</t>
  </si>
  <si>
    <t>20 national parks improve 1 ecological integrity indicator by March 2015</t>
  </si>
  <si>
    <t>Percentage of the national historic sites where the condition of cultural resources of national significance (level 1) are rated as poor that are improved</t>
  </si>
  <si>
    <t>70% of the national historic sites where the condition of cultural resources of national significance (level 1) rated as poor are improved within five years of original assessment</t>
  </si>
  <si>
    <t>Percentage of Canadians that appreciate the significance of heritage places administered by Parks Canada</t>
  </si>
  <si>
    <t>60% of Canadians appreciate the significance of heritage places administered by Parks Canada by March 2014</t>
  </si>
  <si>
    <t>Average percentage of visitors that consider the place is meaningful to them</t>
  </si>
  <si>
    <t>Average percentage of visitors that are satisfied, and average percentage that are very satisfied, with their visit</t>
  </si>
  <si>
    <t>On average, 90% of visitors at surveyed locations are satisfied and on average, 50% are very satisfied, with their visit</t>
  </si>
  <si>
    <t>Percentage of townsite contemporary assets that are maintained, and percentage of townsite contemporary assets rated as poor or fair that are improved</t>
  </si>
  <si>
    <t>The condition of 75% of townsite contemporary assets is maintained, and the condition of 25% of assets rated as poor or fair is improved by March 2013</t>
  </si>
  <si>
    <t>Percentage of waterway contemporary assets that are maintained, and percentage of waterway contemporary assets rated as poor or fair that are improved</t>
  </si>
  <si>
    <t>The condition of 75% of waterway contemporary assets is maintained, and the condition of 25% of assets rated as poor or fair is improved by March 2013</t>
  </si>
  <si>
    <t>Number of days of closure of through highways due to asset condition</t>
  </si>
  <si>
    <t>Zero (0) days of closure of through highways due to asset condition</t>
  </si>
  <si>
    <t>Federal budget balance</t>
  </si>
  <si>
    <t>Competitiveness and efficiency of Canada’s tax system</t>
  </si>
  <si>
    <t>Stability of financial services sector</t>
  </si>
  <si>
    <t>Regulations amended to reflect changes made to the Equalization program in Budget legislation</t>
  </si>
  <si>
    <t>According to statutory requirements, or as determined by environment</t>
  </si>
  <si>
    <t>Timely provision of information for Government of Canada reports</t>
  </si>
  <si>
    <t>No target, as materials are generated on an as-needed basis according to environment</t>
  </si>
  <si>
    <t>Percentage of reporting requirements met, including reporting to Parliament, the Office of the Auditor General of Canada, internal auditors, the International Monetary Fund and the Organisation for Economic Co-operation and Development, etc.</t>
  </si>
  <si>
    <t>100 per cent of requests fulfilled on time and in an accurate manner</t>
  </si>
  <si>
    <t>Percentage of program line targets achieved</t>
  </si>
  <si>
    <t>100 per cent of program line targets achieved</t>
  </si>
  <si>
    <t>Alignment of contingency plans to potential financial and operational risk events</t>
  </si>
  <si>
    <t>100 per cent alignment</t>
  </si>
  <si>
    <t>70%</t>
  </si>
  <si>
    <t>50%</t>
  </si>
  <si>
    <t>Percentage of cases where compliance behaviour is improved</t>
  </si>
  <si>
    <t>Percentage of general inquiries answered within established timeframes</t>
  </si>
  <si>
    <t>Percentage of major fish stocks where the harvest rate or level is at or below approved levels (e.g., removal reference, quotae)</t>
  </si>
  <si>
    <t>Landed value of the commercial fishery</t>
  </si>
  <si>
    <t>$1.6 billion (2009 value) by March 31, 2013</t>
  </si>
  <si>
    <t>Value of the recreational fishery</t>
  </si>
  <si>
    <t>$7.5 billion by March 31, 2017</t>
  </si>
  <si>
    <t>Percentage of Integrated Fisheries Management Plans in which Sustainable Fisheries Framework tools are implemented</t>
  </si>
  <si>
    <t>20% by March 31, 2013</t>
  </si>
  <si>
    <t>Percentage of major stocks (Atlantic and Pacific) with stable sharing arrangements</t>
  </si>
  <si>
    <t>Percentage of fisheries management consultation / engagement processes made public and recorded</t>
  </si>
  <si>
    <t>Percentage of desired tools that are developed to assist in the implementation of new policies and guidelines (National Allocation Policy and the Guidelines for Transparent Decision-Making)</t>
  </si>
  <si>
    <t>75% by March 31, 2013</t>
  </si>
  <si>
    <t>Percentage completion of fisheries management policies and measures, reviews and a socio-economic study of the commercial harvesting sector</t>
  </si>
  <si>
    <t>Percentage completion of new policies and tools developed for the Sustainable Fisheries Framework e.g., Top Predator Species Policy</t>
  </si>
  <si>
    <t>Percentage completion of National Ecocertification Strategy review and updating</t>
  </si>
  <si>
    <t>Percentage of eligible Aboriginal groups under a co-management relationship or arrangement</t>
  </si>
  <si>
    <t>98% by March 31, 2013</t>
  </si>
  <si>
    <t>Number of First Nations issued a communally held licence or quota for use in integrated commercial fisheries</t>
  </si>
  <si>
    <t>145 by March 31, 2013</t>
  </si>
  <si>
    <t>Aquaculture Sustainability Index</t>
  </si>
  <si>
    <t>Baseline to be established in 2012–13</t>
  </si>
  <si>
    <t>Percentage of enhancement facility production groups in the Integrated Fisheries Management Plans where the objective of enhancement is harvest or stock assessment</t>
  </si>
  <si>
    <t>67% by March 31, 2013</t>
  </si>
  <si>
    <t>Percentage of priorities addressed in the implementation of the National Aquatic Animal Health Program</t>
  </si>
  <si>
    <t>90% by March 31, 2013</t>
  </si>
  <si>
    <t>Percentage of research objectives met for the development of diagnostic tools for disease identification</t>
  </si>
  <si>
    <t>Percentage of anticipated diagnostic tests performed</t>
  </si>
  <si>
    <t>Percentage of requested advisory products delivered to clients</t>
  </si>
  <si>
    <t>Percentage of risk assessments completed</t>
  </si>
  <si>
    <t>Percentage of Fisheries and Oceans Canada publications compared to Canadian totals in the fields of aquatic biotechnology and genomics</t>
  </si>
  <si>
    <t>Maintain or improve five-year average by March 31, 2013</t>
  </si>
  <si>
    <t>Percentage of regulatory products and processes completed for which science information and advice is provided (e.g., regulations, risk assessments, guidelines, compliance promotion materials, public consultations)</t>
  </si>
  <si>
    <t>Number of aquatic biotechnology and genomics research projects undertaken</t>
  </si>
  <si>
    <t>Maintain five-year average (2006–11)
by March 31, 2013</t>
  </si>
  <si>
    <t>Percentage of Canadian quotas/allocations for high seas fish stocks managed by Regional Fisheries Management Organizations of which Canada is a member that are set within scientific advice</t>
  </si>
  <si>
    <t>Canada’s percentage share of Total Allowable Catch for Atlantic Bluefin Tuna (allocated through the International Commission for the Conservation of Atlantic Tunas)</t>
  </si>
  <si>
    <t>22.32% by March 31, 2013</t>
  </si>
  <si>
    <t>Removal of existing tariffs</t>
  </si>
  <si>
    <t>Number of serious citations issued by Canadian inspectors in the Northwest Atlantic Fisheries Organization Regulatory Area for violations of relevant enforcement and conservation measures (based on five-year trend)</t>
  </si>
  <si>
    <t>Fewer than or equal to three by March 31, 2013</t>
  </si>
  <si>
    <t>Number of detections of suspected illegal, unreported, and unregulated fishing activity in the North Pacific Anadromous Fish Commission Convention Area (based on five-year trend)</t>
  </si>
  <si>
    <t>Two by March 31, 2013</t>
  </si>
  <si>
    <t>Percentage of International Governance Strategy priority areas addressed as agreed to with senior management, a priori</t>
  </si>
  <si>
    <t>Total annual international and domestic tonnage handled</t>
  </si>
  <si>
    <t>Five-year average (most recent available period) by March 31, 2013</t>
  </si>
  <si>
    <t>Percentage of Notices to Shipping on hazardous situations published within Canadian Coast Guard's Levels of Service</t>
  </si>
  <si>
    <t>Percentage of channel areas dredged vs. those requiring dredging (Canadian portions of the Great Lakes Connecting Channels and St. Lawrence only)</t>
  </si>
  <si>
    <t>Percentage of time an aid has been operating properly vs. time it was expected to be operational (mission time), over a three-year average</t>
  </si>
  <si>
    <t>99% by March 31, 2013</t>
  </si>
  <si>
    <t>Icebreaking and ice escort response times within Canadian Coast Guard's Levels of Service</t>
  </si>
  <si>
    <t>97% by March 31, 2013</t>
  </si>
  <si>
    <t>Percentage of ice charts requested that are produced</t>
  </si>
  <si>
    <t>70% by March 31, 2013</t>
  </si>
  <si>
    <t>Percentage of facilities at core fishing harbours in fair or better condition</t>
  </si>
  <si>
    <t>Percentage of core fishing harbours that are operated and managed by Harbour Authorities</t>
  </si>
  <si>
    <t>95% by March 31, 2015</t>
  </si>
  <si>
    <t>Barricades, load limits or use restrictions are put in place as required</t>
  </si>
  <si>
    <t>As required. As of 2011–12, 12.6% of Small Craft Harbour sites have some form of barricade, load limit or use of restriction in place</t>
  </si>
  <si>
    <t>Percentage of harbours divested relative to annual plan</t>
  </si>
  <si>
    <t>Percentage of repair, maintenance, and dredging funding spent</t>
  </si>
  <si>
    <t>Percentage of bathymetric work completed versus planned in preparation for Canada's 2013 evidence submission to the United Nations Commission on the Limits of the Continental Shelf</t>
  </si>
  <si>
    <t>Percentage of advice and expert reports accepted for defining or defending the geographic description of Canada's offshore boundaries</t>
  </si>
  <si>
    <t>Percentage of compliance by various sectors of the regulated community (e.g., commercial fisheries, recreational fisheries, and development projects impacting fish habitat)</t>
  </si>
  <si>
    <t>Percentage of monitored cases where harmful alteration, disruption, and destruction are avoided</t>
  </si>
  <si>
    <t>Percentage of completed monitored cases where the project proponent conformed with formal advice or regulatory direction (e.g., Authorizations, Letters of Advice, Operational Statements, or equivalent tools)</t>
  </si>
  <si>
    <t>Percentage of proposed works that would have resulted in a negative impact/loss of fish habitat where, following Habitat Management Program advice, changes were made to the proposed works and resulted in mitigated impacts and no loss of fish habitat</t>
  </si>
  <si>
    <t>45% by March 31, 2015</t>
  </si>
  <si>
    <t>Percentage of referrals, of the total received, that are low risk</t>
  </si>
  <si>
    <t>25% by March 31, 2013</t>
  </si>
  <si>
    <t>Percentage of listed species with critical habitat legally identified and protected</t>
  </si>
  <si>
    <t>100% by March 31, 2016</t>
  </si>
  <si>
    <t>Number of species for which Fisheries and Oceans Canada has led, or participated in, recovery actions</t>
  </si>
  <si>
    <t>20 by March 31, 2014</t>
  </si>
  <si>
    <t>Percentage of recovery strategies, action plans, and management plans for listed aquatic species at risk developed within legislated timelines</t>
  </si>
  <si>
    <t>80% by March 31, 2014</t>
  </si>
  <si>
    <t>Percentage of reported cases in which the response was appropriate relative to the pollutant, threat, and impact</t>
  </si>
  <si>
    <t>Percentage of marine pollution responses with trained personnel, strategically placed equipment, and a mobilization plan</t>
  </si>
  <si>
    <t>Percentage of response actions that meet incident-response plan objectives</t>
  </si>
  <si>
    <t>Percentage of marine ecosystems that are protected (by the establishment of Marine Protected Areas, nationally)</t>
  </si>
  <si>
    <t>Progress from the 1% baseline toward the international target of 10% by 2020</t>
  </si>
  <si>
    <t>Percentage of priority areas addressed</t>
  </si>
  <si>
    <t>Percentage of Fisheries and Oceans Canada publications compared to Canadian totals in the field of aquatic invasive species</t>
  </si>
  <si>
    <t>Percentage of lives saved relative to total reported lives at risk in the maritime environment</t>
  </si>
  <si>
    <t>Greater than or equal to 90%
by March 31, 2013</t>
  </si>
  <si>
    <t>Percentage of total number of collisions, strikings, and groundings of the total vessel movements within vessel traffic system zones</t>
  </si>
  <si>
    <t>Percentage of calls responded to as per Canadian Coast Guard’s published Levels of Service</t>
  </si>
  <si>
    <t>Percentage of time vessel traffic services are provided to regulated vessels (in vessel traffic services zones) as per Canadian Coast Guard’s published Levels of Service</t>
  </si>
  <si>
    <t>Percentage of offshore clearances of the total number of vessels requesting entrance to Canadian waters from sea</t>
  </si>
  <si>
    <t>Percentage availability of the Fisheries and Oceans Canada consolidated maritime picture versus level of availability advertised to clients</t>
  </si>
  <si>
    <t>99.7% by March 31, 2013</t>
  </si>
  <si>
    <t>Percentage availability of the Long Range Identification and Tracking System and the Automatic Identification System</t>
  </si>
  <si>
    <t>Percentage of client missions completion against client-approved planned missions</t>
  </si>
  <si>
    <t>Percentage of operational days lost because of breakdowns</t>
  </si>
  <si>
    <t>3% by March 31, 2013</t>
  </si>
  <si>
    <t>Condition rating for Marine Communications and Traffic Services program assets remains within acceptable risk tolerance for reliability, availability, and maintainability</t>
  </si>
  <si>
    <t>Target to be established by March 31, 2013</t>
  </si>
  <si>
    <t>Condition rating for Aids to Navigation program assets remains within acceptable risk tolerance for reliability, availability, and maintainability</t>
  </si>
  <si>
    <t>Percentage of service level agreement commitments met to maintain Marine Communication and Traffic Services program assets</t>
  </si>
  <si>
    <t>Percentage of service level agreements commitments met to maintain Aids to Navigation program assets</t>
  </si>
  <si>
    <t>Percentage of Officer Training Program graduates to approved trainee intake</t>
  </si>
  <si>
    <t>Percentage of Marine Communications and Traffic Services Officer graduates to approved trainee intake</t>
  </si>
  <si>
    <t>Percentage of professional development courses delivered to professional development courses planned to be delivered</t>
  </si>
  <si>
    <t>Percentage of the planned chart production completed in national priority areas</t>
  </si>
  <si>
    <t>Minimum 75% of planned chart production is achieved by March 31, 2013</t>
  </si>
  <si>
    <t>Number and percentage of licence applications for hydrographic products and services that were fulfilled</t>
  </si>
  <si>
    <t>95% success in meeting client requests for licensed hydrographic data and products by March 31, 2013</t>
  </si>
  <si>
    <t>Average length of time to issue Notices to Mariners by the Canadian Hydrographic Service after source information is received</t>
  </si>
  <si>
    <t>Average release time within 4 months by March 31, 2013</t>
  </si>
  <si>
    <t>Percentage of time that gauges are functioning and transmitting data</t>
  </si>
  <si>
    <t>95% by March 31, 2013</t>
  </si>
  <si>
    <t>Percentage of scientific publications by Fisheries and Oceans Canada in the field of oceanography compared to the Canadian total in the same field</t>
  </si>
  <si>
    <t>Percentage of new data added to databases, compared to the volume of data received in the year</t>
  </si>
  <si>
    <t>Percentage of requests for oceanographic data completed in the time required</t>
  </si>
  <si>
    <t>Number: 100</t>
  </si>
  <si>
    <t>1 in 8,500</t>
  </si>
  <si>
    <t>Maintain or increase the number of publications from CIHR-supported research</t>
  </si>
  <si>
    <t>Maintain or increase Knowledge Translation activities of CIHR-funded researchers</t>
  </si>
  <si>
    <t>Maintain or increase CIHR expenditures in funding programs</t>
  </si>
  <si>
    <t>Maintain or increase international ranking.</t>
  </si>
  <si>
    <t>Maintain number and diversity (by theme and Institute domain) of trainees funded.</t>
  </si>
  <si>
    <t>Evidence of commercialization outcomes, such as: patents, licenses, copyrights, centres; new products or processes; policies influenced or created; and/or influence on health delivery</t>
  </si>
  <si>
    <t>Maintain or increase dollar amount of CIHR partner investments</t>
  </si>
  <si>
    <t>Evidence of successful linkages and partnerships created as a result of the NCE Program</t>
  </si>
  <si>
    <t>Maintain or increase KT activities of CIHR-funded researchers</t>
  </si>
  <si>
    <t>Evidence of Institutes identifying and responding to national and international health threats and opportunities</t>
  </si>
  <si>
    <t>Percentage of claims found to be valid on review</t>
  </si>
  <si>
    <t>Average number of violations in material safety data sheets of record</t>
  </si>
  <si>
    <t>4.5</t>
  </si>
  <si>
    <t>Percentage of participants who increased knowledge of hazard communication due to outreach activity</t>
  </si>
  <si>
    <t>Percentage of participants at outreach activity who used increased knowledge to improve hazard communication</t>
  </si>
  <si>
    <t>25%</t>
  </si>
  <si>
    <t>Actions taken to respond to current and emergent issues by:
• type of policy or practice
• subject matter (priority area)
• target audience
• purpose
• resulting change</t>
  </si>
  <si>
    <t>Increased adoption of new approaches, models and best practices in health care system</t>
  </si>
  <si>
    <t># and % of public service employee clients’ psycho-social problems dealt with within service standards</t>
  </si>
  <si>
    <t>70% (represents the current Industry standard)</t>
  </si>
  <si>
    <t>Congruity between planned and executed emergency response (includes plans for Internationally Protected Persons)</t>
  </si>
  <si>
    <t>The Emergency Preparedness and Response are defined in the Health Portfolio Emergency Response Plan (HPERP), which was signed in January 2010. After an event, an After-Action Report is developed in consultation with all parties involved in responding to the emergency to assess the response and deficiencies/gaps.
The gaps/deficiencies are addressed in regular updates to the HPERP.</t>
  </si>
  <si>
    <t># of health professionals who successfully completed training programs (funded by Health Canada), by:
• type of health profession
• language
• location
% of health professionals who completed the training programs who work in OLMCs, by:
• type of health profession
• location</t>
  </si>
  <si>
    <t>Francophone: 1406 graduates over 5 years
Anglophone: Second language training – approximately 8000 people over 5 years (by March 31, 2013)</t>
  </si>
  <si>
    <t># of changes in legislative or public policies addressing the health needs of OLMCs (specify: type of change, purpose, OLMC need being addressed, location)</t>
  </si>
  <si>
    <t>Presence of an integration plan for each area where there is a network and reports on the implementation and results achieved (by March 31, 2013)</t>
  </si>
  <si>
    <t>% of the target population aware of the benefits and risks associated with the use of health products. Examples include, but are not limited to:
• level of awareness
• type of target group and # reached
• dissemination mechanisms/sources of information received/reviewed
• product category</t>
  </si>
  <si>
    <t>Annual increases</t>
  </si>
  <si>
    <t>% of regulatory decisions made within service standards by type (Pre-market submissions):
• pharmaceutical drugs (human and veterinary)
• biologics and radiopharmaceuticals
• medical devices
• natural health products</t>
  </si>
  <si>
    <t>Pharmaceuticals – human – 90%
Pharmaceuticals – veterinary – 90%
Biologics and radiopharmaceuticals – 90%
Medical devices – 90%
Natural health products – TBD after backlog resolved</t>
  </si>
  <si>
    <t>Post-Market Safety Assessments: 90% completed</t>
  </si>
  <si>
    <t>% change in eating/ dietary practices of Canadians over time</t>
  </si>
  <si>
    <t>20% increase from current value (42% of Canadians aged 18 and older reported that they consumed fruits and vegetables five or more times a day</t>
  </si>
  <si>
    <t>% of Health Risk Assessments (HRAs) conducted at Canadian Food Inspections Agency's (CFIA) request addressed and communicated to stakeholders within Service Standards
# % of regulatory and non regulatory initiatives in response to external triggers related to nutritional risks and food safety risks</t>
  </si>
  <si>
    <t>90% of HRAs at CFIA’s request within time standards; Food Directorate develops regulatory and non regulatory responses to 90% of external triggers</t>
  </si>
  <si>
    <t>% of the target population aware of benefits and risks related to food safety, nutrition and healthy eating over time
(Note: Due to public opinion research limitations, program may use proxy indicators associated with the outputs 'Information available' for 2.2.1 [Food Safety] and "Education tools developed and disseminated for Canadians and stakeholders" for 2.2.2 [Nutrition and Healthy Eating] as a measure of the % of the target population aware.)</t>
  </si>
  <si>
    <t>For food safety awareness, as described in the ‘Survey of Canadians’ knowledge &amp; behaviour related to Food Safety’ conducted in February 2010 by EKOS. For nutrition and healthy eating, TBD based on baseline data (by the end of FY 09-10)</t>
  </si>
  <si>
    <t>Trend data show improvements in air quality and health benefits</t>
  </si>
  <si>
    <t>Baseline for air quality and health benefit improvements to be set in 2013-2014. Following that, air quality and health benefit improvements will be reported every three years, by percentage change over the period.</t>
  </si>
  <si>
    <t>Trend data demonstrate increased development and application of adaptation strategies to address health risks from climate change</t>
  </si>
  <si>
    <t>A minimum of 5 new communities adopt and implement a heat alert and response system to address the health risks from climate change over a 5 year period.</t>
  </si>
  <si>
    <t>Level of exposure to substances of concern</t>
  </si>
  <si>
    <t>Program is currently working to establish new targets based on baseline established in 2010.</t>
  </si>
  <si>
    <t>Health-based assessments of priority indoor air pollutants and associated management tools (# of indoor air and CMP priority indoor pollutant assessments, guidelines, building or product standards)</t>
  </si>
  <si>
    <t>Help protect the health of Canadians by assessing indoor pollutants and developing guidelines and other tools to better manage indoor air quality</t>
  </si>
  <si>
    <t>Reduce risks to Canadians and impacts on the environment posed by harmful substances as a result of decreased environmental concentrations and human exposure to such substances.</t>
  </si>
  <si>
    <t>Health-based water guidelines (# of water guidelines/guidance documents approved by F/P/T Committee by product type (guideline/guidance document)</t>
  </si>
  <si>
    <t>Help protect the health of Canadians by developing health-based water guidelines</t>
  </si>
  <si>
    <t>% by target population aware of information related to consumer and product safety and related to exposure to consumer products by:
• level of awareness
• type of target group &amp; # reached
• dissemination mechanism/ source(s) of information received/viewed
• product category</t>
  </si>
  <si>
    <t>To be set after baseline is established by March 31, 2012</t>
  </si>
  <si>
    <t>% of regulatory actions addressed within service standards (SS) and targets set (TS) by:
• type of regulatory action (e.g. standards/acts/regulations/ guideline, investigations, advisories, warnings, recalls)
• product</t>
  </si>
  <si>
    <t>The Canada Consumer Product Safety Act (CCPSA), including the provision for mandatory incident reporting, did not come into force until June 20, 2011. The baseline will be established by early 2013</t>
  </si>
  <si>
    <t>Corrective action taken on 100% of non-compliant products inspected identified through targeted cyclical enforcement plan</t>
  </si>
  <si>
    <t>Rates of substance use and abuse:
• Canadian tobacco use prevalence
• prevalence and number of current Canadian smokers (15+)
• prevalence and number of youth (15-17) smokers</t>
  </si>
  <si>
    <t>12% (Canadians 15+); 9% (youth (15-17)</t>
  </si>
  <si>
    <t>Levels of drug abuse in Canada
• prevalence and number of Canadians who abuse psychoactive drugs (15+)
• prevalence and number of youth (age 15-24) illicit drug</t>
  </si>
  <si>
    <t>Target to be set if/when program is renewed</t>
  </si>
  <si>
    <t>% of inspections that are compliant (C)/ non-compliant (NC) with acts, regulations, or other control instruments by:
• type of regulatory action taken
• result of regulatory action</t>
  </si>
  <si>
    <t>100% of inspections are compliant with the acts, regulations, or other control instruments by:
• type of regulatory action taken
• result of regulatory action</t>
  </si>
  <si>
    <t>% and # of Canadians aware or knowledgeable of information and health risks related to radiation/radon by:
• level of awareness
• type of target group
• dissemination mechanism/ source(s) of information received/viewed</t>
  </si>
  <si>
    <t>30% of Canadians</t>
  </si>
  <si>
    <t>% of inspected registrants/firms/users that are compliant/non-compliant with acts, regulations, or other control instruments by:
• post-market review/assessment
• radiation emitting devices examined
• type of regulatory action taken
• result of regulatory action</t>
  </si>
  <si>
    <t>At least 75% of inspected devices are compliant with the acts, regulations, or other control instruments by:
• post-market review/assessment
• radiation emitting devices examined
• type of regulatory action taken
• result of regulatory action</t>
  </si>
  <si>
    <t>Incidence/rate of illness/risk related to exposure to radiation in the environment by:
• type of injury, disease, illness, etc., related to targeted regulated products
• type of product/environment (i.e., environmental areas that cause illness/risk)</t>
  </si>
  <si>
    <t>Baseline to be established. Resulting target to be reached by March 31, 2012</t>
  </si>
  <si>
    <t>As a result of regulatory decisions:
• # of products registered with reduced risks
• # of submissions denied registration
• # of products or uses phased-out as a result of an unacceptable health and environmental risk finding
• # of products or uses with continued registration, but with additional measures to protect health and the environment</t>
  </si>
  <si>
    <t>Annually</t>
  </si>
  <si>
    <t>% of reviews conducted within service standards and targets set for:
• new product registration (Categories A, B &amp; C)
• older product re-evaluation</t>
  </si>
  <si>
    <t>• 90% of submissions completed within service standard
• 90% of registered active ingredients requiring re-evaluation are initiated in accordance with the PCPA</t>
  </si>
  <si>
    <t>• 90% return to compliance</t>
  </si>
  <si>
    <t>Immunization coverage rates for two and six year old children living on-reserve</t>
  </si>
  <si>
    <t>95% of all provincially scheduled childhood immunizations</t>
  </si>
  <si>
    <t>% of on-reserve population receiving required primary care assessment/ diagnostic, treatment, rehabilitative, supportive and palliative care services</t>
  </si>
  <si>
    <t>Maintain service levels</t>
  </si>
  <si>
    <t># and % of individuals, families and communities receiving required preventive, screening, treatment and support services for community-based health promotion/disease prevention programs by type of service:
• healthy child development
• mental wellness
• healthy living</t>
  </si>
  <si>
    <t>Maintain service levels (Baseline established in 2008-09)</t>
  </si>
  <si>
    <t>% of FN/I population who accessed NIHB by type of benefit:
• pharmacy/medical supplies and equipment
• medical transportation
• dental
• vision care</t>
  </si>
  <si>
    <t>Maintain access levels according to medical necessity</t>
  </si>
  <si>
    <t>Administrative cost ratio (ratio of administration costs to benefit expenditures)</t>
  </si>
  <si>
    <t>Reduce to 6.0% over 5 years</t>
  </si>
  <si>
    <t>% of provinces/territories with multi-jurisdictional agreements to jointly plan, deliver and/or fund integrated health services for aboriginal Canadians</t>
  </si>
  <si>
    <t>100% by March 2015</t>
  </si>
  <si>
    <t># of communities involved in the planning process to influence and/or control (design, deliver, and manage) health programs and services</t>
  </si>
  <si>
    <t>5% increase (2-3 communities) in the number of communities involved by 2016</t>
  </si>
  <si>
    <t>80%</t>
  </si>
  <si>
    <t>1500</t>
  </si>
  <si>
    <t>100% by March 31, 2014</t>
  </si>
  <si>
    <t>“Very useful” by March 31, 2016</t>
  </si>
  <si>
    <t>3</t>
  </si>
  <si>
    <t># of communities reached</t>
  </si>
  <si>
    <t>5703</t>
  </si>
  <si>
    <t># by type of health promotion initiatives</t>
  </si>
  <si>
    <t>1275</t>
  </si>
  <si>
    <t>5 % variance or less</t>
  </si>
  <si>
    <t>A) Zero
B) Zero</t>
  </si>
  <si>
    <t>Annual 2 per cent increase</t>
  </si>
  <si>
    <t>Annual 3 per cent increase</t>
  </si>
  <si>
    <t>70% by March 2013</t>
  </si>
  <si>
    <t>85% by March 2013</t>
  </si>
  <si>
    <t>45% by March 2013</t>
  </si>
  <si>
    <t>23% by March 31, 2014</t>
  </si>
  <si>
    <t>110 by March 31, 2014</t>
  </si>
  <si>
    <t>51% by March 31, 2014</t>
  </si>
  <si>
    <t>13 by March 31, 2014</t>
  </si>
  <si>
    <t>30% by March 31, 2015</t>
  </si>
  <si>
    <t>Total number of views of NFB works</t>
  </si>
  <si>
    <t>80 – 85%</t>
  </si>
  <si>
    <t>55 – 65%</t>
  </si>
  <si>
    <t>26 000</t>
  </si>
  <si>
    <t>67.9%</t>
  </si>
  <si>
    <t>27.8%</t>
  </si>
  <si>
    <t>Percentage (and number) of post-secondary students
who used one of the following supports to help finance their participation in post-secondary education</t>
  </si>
  <si>
    <t>41.6%
(501,700)</t>
  </si>
  <si>
    <t>15.9%
(326,000)</t>
  </si>
  <si>
    <t>Canada Education Savings Grant: 45.6%
CanadaLearning Bond: 26%</t>
  </si>
  <si>
    <t>Decrease of 15% over a five‑year period (2009 – 2013)</t>
  </si>
  <si>
    <t>68%</t>
  </si>
  <si>
    <t>65,600 accounts</t>
  </si>
  <si>
    <t>Incidence and depth of low income among Canadians in families with childrenf using Market Basket Measure (MBM)</t>
  </si>
  <si>
    <t>Baseline year: Change in methodology for calculating income security support</t>
  </si>
  <si>
    <t>5,000</t>
  </si>
  <si>
    <t>(2012 – 2013 is baseline year with new Program focus)</t>
  </si>
  <si>
    <t>240 projects</t>
  </si>
  <si>
    <t>21</t>
  </si>
  <si>
    <t>85%</t>
  </si>
  <si>
    <t>(new indicator – baseline year)</t>
  </si>
  <si>
    <t>Average percentage of regulatory timeframes or service
standards met</t>
  </si>
  <si>
    <t>Canada’s rank among G7 nations in effectiveness of marketplace frameworks and regulations for starting a business, impact of rules on foreign investment, and intellectual property</t>
  </si>
  <si>
    <t>1st</t>
  </si>
  <si>
    <t>Percentage of Canadian radiocommunication and
telecommunications objectives/proposals represented
in international agreements, standards and negotiations at international forums</t>
  </si>
  <si>
    <t>Percentage of Canadians buying and selling online</t>
  </si>
  <si>
    <t>Number of instances per year where consumer research and/or analysis contributes to consumer policy discussions</t>
  </si>
  <si>
    <t>Number of instances per year where research and analysis performed by consumer organizations supported by the OCA’s Contributions Program for Non Profit Consumer and Voluntary Organizations contribute to policy discussions or media coverage</t>
  </si>
  <si>
    <t>12</t>
  </si>
  <si>
    <t>Number of visitors accessing information products on websites managed by the Office of Consumer Affairs (OCA)</t>
  </si>
  <si>
    <t>1.65 million</t>
  </si>
  <si>
    <t>Estimated dollar savings per annum to consumers from
Bureau actions that stop anti-competitive activity</t>
  </si>
  <si>
    <t>$515 million</t>
  </si>
  <si>
    <t>Canada’s rank among G7 countries in Higher Education Expenditure on R&amp;D (HERD) as a percentage of gross domestic product</t>
  </si>
  <si>
    <t>Total full-time equivalent researchers in Canada</t>
  </si>
  <si>
    <t>140,000</t>
  </si>
  <si>
    <t>Total full-time equivalent researchers in Canada per thousand total employment</t>
  </si>
  <si>
    <t>8.3</t>
  </si>
  <si>
    <t>Number of new and emerging communications technologies for which the Communications Research Centre Canada (CRC) has provided advice/input to Industry Canada for policy, standard and regulation development and for contributions to international forums (i.e., International Telecommunication Union)</t>
  </si>
  <si>
    <t>10</t>
  </si>
  <si>
    <t>Level of funding received from other federal government
departments to conduct research and testing on communications technologies</t>
  </si>
  <si>
    <t>$7 million</t>
  </si>
  <si>
    <t>Intellectual Property revenue and contracting-in money
received by the CRC</t>
  </si>
  <si>
    <t>$2 million</t>
  </si>
  <si>
    <t>Dollar value of disbursements to firms for R&amp;D activities</t>
  </si>
  <si>
    <t>$370.25 million</t>
  </si>
  <si>
    <t>Dollar(s) of investment leveraged per dollar of Industry
Canada investments in R&amp;D projects</t>
  </si>
  <si>
    <t>$2.00</t>
  </si>
  <si>
    <t>Number of small and medium-sized enterprise entries</t>
  </si>
  <si>
    <t>10,000 (3-year rolling average)</t>
  </si>
  <si>
    <t>Percent of small and medium-sized enterprises that
self-identify their business phase as growth</t>
  </si>
  <si>
    <t>45 percent</t>
  </si>
  <si>
    <t>Canada’s ranking among G7 countries for “Value chain breadth”</t>
  </si>
  <si>
    <t>6th</t>
  </si>
  <si>
    <t>Canada’s ranking among G7 countries for “Firm-level technology absorption”</t>
  </si>
  <si>
    <t>5th</t>
  </si>
  <si>
    <t>Number of collaborative policy projects focused on industry competitiveness and adaptability</t>
  </si>
  <si>
    <t>31</t>
  </si>
  <si>
    <t>Number of northern Ontario businesses and organizations created, expanded or maintained</t>
  </si>
  <si>
    <t>1445</t>
  </si>
  <si>
    <t>Percentage of surveyed clients who report that NRC's manufacturing technologies research and facilities helped advance their innovation capacity</t>
  </si>
  <si>
    <t>77% by March 2014</t>
  </si>
  <si>
    <t>Revenue from service contracts and successful Intellectual Property (IP) transferred to emerging industry sectors</t>
  </si>
  <si>
    <t>$1.5 million by March 2013</t>
  </si>
  <si>
    <t>Percentage of clients reporting positively on the impact of NRC R&amp;D on client growth</t>
  </si>
  <si>
    <t>Average return in dollars to the Canadian economy (i.e. wealth creation in terms of increased sales and decreased cost) per dollar of Program cost</t>
  </si>
  <si>
    <t>7 by March 2013</t>
  </si>
  <si>
    <t>Number of jobs financially supported</t>
  </si>
  <si>
    <t>2,500 by March 2013</t>
  </si>
  <si>
    <t>Revenue from successful IP transferred to Health &amp; Life Science industries</t>
  </si>
  <si>
    <t>$2 million by March 2013</t>
  </si>
  <si>
    <t>Percentage of respondents from the health and life science industrial collaborators who respond positively on value of NRC innovative contributions</t>
  </si>
  <si>
    <t>Percentage of responding collaborators who respond positively on the value of NRC contributions to natural resource sustainability and environmental protection innovations</t>
  </si>
  <si>
    <t>85% by March 2014</t>
  </si>
  <si>
    <t>Percentage of surveyed clients reporting positively on their perceived value of NRC R&amp;D infrastructure used</t>
  </si>
  <si>
    <t>Number of Canadian users of major NRC science infrastructure</t>
  </si>
  <si>
    <t>1,200 by March 2013</t>
  </si>
  <si>
    <t>Employment rates of SSHRC funded scholarship and
fellowship recipients by degree and sector</t>
  </si>
  <si>
    <t>Proportion of social sciences and humanities Chairs awarded to Canadian, returning expatriate, and foreign candidates</t>
  </si>
  <si>
    <t>Proportion of SSHRC Talentfunded researchers receiving Canadian and/or international recognition or prizes</t>
  </si>
  <si>
    <t>5 per cent by 2017-18</t>
  </si>
  <si>
    <t>Number of research projects cited for Canadian and/or international recognition or prizes</t>
  </si>
  <si>
    <t>100 by 2012-13</t>
  </si>
  <si>
    <t>Average number of research contributions per grant (e.g., peer-reviewed articles, presentations, speeches)</t>
  </si>
  <si>
    <t>14 by 2012-13</t>
  </si>
  <si>
    <t>Ratio of actual financial contributions leveraged from formal Partnerships grants compared to SSHRC funding</t>
  </si>
  <si>
    <t>0:35:1 ($) by 2012-13</t>
  </si>
  <si>
    <t>Proportion of researchers and partners indicating their partnership to be “quite successful” (≥4 on a 5-point scale)</t>
  </si>
  <si>
    <t>60 per cent by 2012-13</t>
  </si>
  <si>
    <t>Ratio of actual financial contributions leveraged from Connection grants compared to SSHRC funding</t>
  </si>
  <si>
    <t>80 per cent by 2017-18</t>
  </si>
  <si>
    <t>Treasury Board Secretariat’s Management Accountability Framework (MAF) rating for the Area of Management # 3— Effectiveness of the Corporate Management Structure</t>
  </si>
  <si>
    <t>MAF rating for the Area of Management # 12—Effectiveness of Information Management</t>
  </si>
  <si>
    <t>MAF rating for the Area of Management # 17—Effectiveness of Financial Management and Control</t>
  </si>
  <si>
    <t>Number of visits to CANSIM</t>
  </si>
  <si>
    <t>242,000</t>
  </si>
  <si>
    <t>Business surveys using tax/administrative data—number and percentage change</t>
  </si>
  <si>
    <t>Continual increase</t>
  </si>
  <si>
    <t>Number of administrative records used to reduce survey sample sizes</t>
  </si>
  <si>
    <t>Index of response burden hours</t>
  </si>
  <si>
    <t>60 or less</t>
  </si>
  <si>
    <t>Percentage of users having obtained what they needed</t>
  </si>
  <si>
    <t>Number of media mentions</t>
  </si>
  <si>
    <t>4,000</t>
  </si>
  <si>
    <t>Number of surveys using electronic data collection</t>
  </si>
  <si>
    <t>Periodicity and timeliness (international comparability)</t>
  </si>
  <si>
    <t>Meet the standards set out by the International Monetary Fund for major economic indicators.</t>
  </si>
  <si>
    <t>Percentage of major statistical outputs whose sampling accuracy is within set objectives</t>
  </si>
  <si>
    <t>Percentage of major statistical outputs released as planned</t>
  </si>
  <si>
    <t>Percentage of major outputs corrected after release</t>
  </si>
  <si>
    <t>Less than 1.5%</t>
  </si>
  <si>
    <t>Percentage of projects completed within scope, time, and budget</t>
  </si>
  <si>
    <t>270,500</t>
  </si>
  <si>
    <t>Percentage of surveys using administrative data</t>
  </si>
  <si>
    <t>1,500</t>
  </si>
  <si>
    <t>Net undercoverage for 2011 Census of Population</t>
  </si>
  <si>
    <t>Less than 3%</t>
  </si>
  <si>
    <t>Number of visits to CANSIM (excluding census)</t>
  </si>
  <si>
    <t>37,520</t>
  </si>
  <si>
    <t>Percentage of statistical outputs that meet set levels of accuracy</t>
  </si>
  <si>
    <t>95% of major statistical outputs meet set levels of accuracy</t>
  </si>
  <si>
    <t>Percentage of projects completed within scope, time and budget</t>
  </si>
  <si>
    <t>Percentage of Canadians who rate their level of confidence in the adult criminal justice system as 6.0 or greater on a 10-point scale</t>
  </si>
  <si>
    <t>60% (by March 2015)</t>
  </si>
  <si>
    <t>Percentage of Canadians who rate their level of confidence in the youth criminal justice system as 6.0 or greater on a 10-point scale</t>
  </si>
  <si>
    <t>Percentage decrease in the police-reported crime rate in Canada</t>
  </si>
  <si>
    <t>1% (by March 2013)</t>
  </si>
  <si>
    <t>Percentage of Canadians reporting to be “somewhat satisfied” or “very satisfied” with their personal safety</t>
  </si>
  <si>
    <t>90% (by March 2015)</t>
  </si>
  <si>
    <t>Percentage of victims receiving financial assistance who report having a more effective voice in the criminal justice system</t>
  </si>
  <si>
    <t>75% (by March 2013)</t>
  </si>
  <si>
    <t>Percentage of applicants (registered victims) who receive funding to attend Parole Board of Canada hearings</t>
  </si>
  <si>
    <t>90% (by March 2013)</t>
  </si>
  <si>
    <t>Percentage of applicants who receive financial assistance as a result of being victimized abroad</t>
  </si>
  <si>
    <t>80% (by March 2013)</t>
  </si>
  <si>
    <t>Number of tracing applications to help find parents in default</t>
  </si>
  <si>
    <t>21,000 (by March 2013)</t>
  </si>
  <si>
    <t>Total amount of federal monies garnisheed or diverted to help pay family support</t>
  </si>
  <si>
    <t>$140 million (by March 2013)</t>
  </si>
  <si>
    <t>Number of approved applications for criminal legal aid in provinces</t>
  </si>
  <si>
    <t>280,000 (by March 2013)</t>
  </si>
  <si>
    <t>Number of stays due to lack of funded counsel for public security and anti-terrorism cases</t>
  </si>
  <si>
    <t>0 (by March 2013)</t>
  </si>
  <si>
    <t>Number of officials in the judicial system who take the training in legal terminology annually</t>
  </si>
  <si>
    <t>300 (by March 2013)</t>
  </si>
  <si>
    <t>Percentage of officials in the judicial system who have taken the training who are using the tools</t>
  </si>
  <si>
    <t>70% (by March 2013)</t>
  </si>
  <si>
    <t>Number of individuals served by Aboriginal courtwork programs in the provinces</t>
  </si>
  <si>
    <t>30,000 (by March 2013)</t>
  </si>
  <si>
    <t>Number of community-based justice programs</t>
  </si>
  <si>
    <t>110 (by March 2013)</t>
  </si>
  <si>
    <t>Year-over-year percentage increase of client contacts with the Office of the Federal Ombudsman for Victims of Crime</t>
  </si>
  <si>
    <t>10% (by March 2013)</t>
  </si>
  <si>
    <t>Year-over-year percentage increase of complaints registered and processed/reviewed</t>
  </si>
  <si>
    <t>5% (by March 2013)</t>
  </si>
  <si>
    <t>Percentage of Office of the Federal Ombudsman for Victims of Crime recommendations submitted and acknowledged and/or acted upon</t>
  </si>
  <si>
    <t>100% (by March 2013)</t>
  </si>
  <si>
    <t>Percentage of service standards that receive a client satisfaction rating of 8.0 or greater on a 10-point scale</t>
  </si>
  <si>
    <t>70% (by June 2015)</t>
  </si>
  <si>
    <t>Percentage of litigation files that have a successful outcome (settled and adjudicated)</t>
  </si>
  <si>
    <t>70% (by April 2013)</t>
  </si>
  <si>
    <t>Number of bills tabled in parliament (House of Commons and Senate) and regulations published in the Canada Gazette</t>
  </si>
  <si>
    <t>500 (by March 2013)</t>
  </si>
  <si>
    <t>98.5‐100%</t>
  </si>
  <si>
    <t>100% within timelines</t>
  </si>
  <si>
    <t>80‐100%</t>
  </si>
  <si>
    <t>98‐100%</t>
  </si>
  <si>
    <t>95‐100%</t>
  </si>
  <si>
    <t>99‐101%</t>
  </si>
  <si>
    <t>10% reduction per year</t>
  </si>
  <si>
    <t>85‐100%</t>
  </si>
  <si>
    <t>1%</t>
  </si>
  <si>
    <t>20‐30%</t>
  </si>
  <si>
    <t>70‐100%</t>
  </si>
  <si>
    <t>7% per year</t>
  </si>
  <si>
    <t>Increasing proportion (%) each year</t>
  </si>
  <si>
    <t>Favourable 10 year trend</t>
  </si>
  <si>
    <t>Canadian direct investment abroad</t>
  </si>
  <si>
    <t>5 (annual)</t>
  </si>
  <si>
    <t>New capital Investment in forest, energy, minerals and metals sectors</t>
  </si>
  <si>
    <t>Timeliness and accuracy of offshore payments</t>
  </si>
  <si>
    <t>Payment on time (100%)</t>
  </si>
  <si>
    <t>Canada’s total annual energy savings due to efficiency (difference between energy use without energy efficiency improvements and energy use with energy efficiency improvements; the units are petajoules [PJ])</t>
  </si>
  <si>
    <t>Favourable 5-year trend in PJ saved (2006 baseline)</t>
  </si>
  <si>
    <t>Renewable electricity generation capacity in megawatts</t>
  </si>
  <si>
    <t>Favourable 5-year trend in megawatts (2005 baseline)</t>
  </si>
  <si>
    <t>Biofuel production in Canada</t>
  </si>
  <si>
    <t>Favourable 5-year trend Baseline to be established</t>
  </si>
  <si>
    <t>Favourable 5- year trend (2006 baseline) ($1.15B)</t>
  </si>
  <si>
    <t>3 (annual)</t>
  </si>
  <si>
    <t>Number of contaminated sites where the environmental impacts are reduced</t>
  </si>
  <si>
    <t>Environmental impacts reduced at Whiteshell and Chalk River Laboratories, Glace Bay, Port Granby and Welcome waste management facilities, Port Hope and Northern Transportation Route sites (annual)</t>
  </si>
  <si>
    <t>Number of climate change risk or related assessments completed on natural resources and infrastructure</t>
  </si>
  <si>
    <t>4 (annual)</t>
  </si>
  <si>
    <t>Number of active collaborations with the public and private sector that manage risks to human population, natural resources and infrastructure health</t>
  </si>
  <si>
    <t>3 collaboration agreements (annual)</t>
  </si>
  <si>
    <t>Number of public, private sectors and academia using landmass information</t>
  </si>
  <si>
    <t>6 large federal departments/ agencies (annual)</t>
  </si>
  <si>
    <t>Client satisfaction or benchmarking results on Canada's legal boundary framework for effective governance, economic and social development</t>
  </si>
  <si>
    <t>Positive trend on biannual client satisfaction surveys (rotational amongst key client groups: Aboriginal, Other Government departments, Industry) Baseline years ending 2012-13 (annual)</t>
  </si>
  <si>
    <t>Percentage of threats that led to a result</t>
  </si>
  <si>
    <t>3.1%</t>
  </si>
  <si>
    <t>Percentage of trusted traveller passages out of all
passages</t>
  </si>
  <si>
    <t>8%</t>
  </si>
  <si>
    <t>Percentage of trusted trader passages out of all passages</t>
  </si>
  <si>
    <t>Larger than 5%</t>
  </si>
  <si>
    <t>Percentage of people examined who are inadmissible and/or arrested</t>
  </si>
  <si>
    <t>0.50%</t>
  </si>
  <si>
    <t>Percentage of goods examined that are seized</t>
  </si>
  <si>
    <t>0.30%</t>
  </si>
  <si>
    <t>Percentage of people and goods reaching the primary
inspection booth within the time standards (10 minutes on weekdays; 20 minutes on weekends and holidays)</t>
  </si>
  <si>
    <t>Percentage of concluded prosecutions that result in a
conviction</t>
  </si>
  <si>
    <t>Percentage of criminals removed annually out of all
removals from Canada</t>
  </si>
  <si>
    <t>11%</t>
  </si>
  <si>
    <t>Percentage of criminals removed from Canada
compared to the annual average criminal population in
the removals inventory</t>
  </si>
  <si>
    <t>Percentage of failed refugee claimants removed from
Canada within 12 months of a negative decision from
IRB</t>
  </si>
  <si>
    <t>Percentage of enforcement appeals acknowledged
within 15 days</t>
  </si>
  <si>
    <t>Less than 20%</t>
  </si>
  <si>
    <t>Percentage of Recourse decisions upheld by the
courts or tribunals</t>
  </si>
  <si>
    <t>TBD</t>
  </si>
  <si>
    <t>Rate of major incidents in federal institutions</t>
  </si>
  <si>
    <t>0.094-0.099</t>
  </si>
  <si>
    <t>Rate of violent (serious) incidents with injuries or damage</t>
  </si>
  <si>
    <t>6.22-6.35</t>
  </si>
  <si>
    <t>7.34</t>
  </si>
  <si>
    <t>Rate of urinalysis refusals</t>
  </si>
  <si>
    <t>0.00-10.55</t>
  </si>
  <si>
    <t>72%</t>
  </si>
  <si>
    <t>Percentage of newly admitted offenders receiving nursing assessment within 24 hours of initial reception</t>
  </si>
  <si>
    <t>94%</t>
  </si>
  <si>
    <t>Percentage of sentence served prior to first release</t>
  </si>
  <si>
    <t>49.98-51.41</t>
  </si>
  <si>
    <t>Percentage of offenders who complete a correctional intervention prior to first release</t>
  </si>
  <si>
    <t>77.93-80.28</t>
  </si>
  <si>
    <t>Percentage of offenders who complete a correctional intervention prior to warrant expiry</t>
  </si>
  <si>
    <t>82.0-85.08</t>
  </si>
  <si>
    <t>Community employment rate</t>
  </si>
  <si>
    <t>60.18-100</t>
  </si>
  <si>
    <t>Percent of offenders with registered victims</t>
  </si>
  <si>
    <t>17%</t>
  </si>
  <si>
    <t>Rate of offenders on conditional release successfully reaching Warrant Expiry Date without re-offending (no revocation, charge or conviction)</t>
  </si>
  <si>
    <t>47.88-100</t>
  </si>
  <si>
    <t>Rate of offenders under community supervision who incur new convictions for violent offences</t>
  </si>
  <si>
    <t>3.19-3.74</t>
  </si>
  <si>
    <t>Percentage of positive urinalysis in the community</t>
  </si>
  <si>
    <t>13.17</t>
  </si>
  <si>
    <t>The percentage of offenders on parole that incur a new violent offence prior to the end of the supervision period</t>
  </si>
  <si>
    <t>98% of offenders are not convicted of a violent offence prior to the end of their supervision periods</t>
  </si>
  <si>
    <t>The percentage of offenders who completed their sentence on full parole and who are re-admitted after release because of a new violent conviction (five years post-warrant expiry)</t>
  </si>
  <si>
    <t>98% of offenders who completed their sentences on full parole have not been readmitted after release because of a new violent offence five years after warrant expiry</t>
  </si>
  <si>
    <t>The percentage of decisions that are modified by the Appeal Division</t>
  </si>
  <si>
    <t>95% affirmation rate for conditional release decisions</t>
  </si>
  <si>
    <t>Percentage of victims who are satisfied with the quality and timeliness of information provided by PBC</t>
  </si>
  <si>
    <t>80% satisfaction rating</t>
  </si>
  <si>
    <t>The percentage of those who access PBC services who are satisfied with the quality and timeliness of information provided by PBC</t>
  </si>
  <si>
    <t>The percentage of record suspension recipients whose record suspensions cease to exist or whose record suspensions are revoked</t>
  </si>
  <si>
    <t>Cumulative cessation/revocation rate not to exceed 5%</t>
  </si>
  <si>
    <t>Number of measures taken to address gaps in Canada’s national security framework</t>
  </si>
  <si>
    <t>≥15</t>
  </si>
  <si>
    <t>Critical Infrastructure Resilience Score</t>
  </si>
  <si>
    <t>Percentage of border wait times standards that are achieved</t>
  </si>
  <si>
    <t>≥ 95%</t>
  </si>
  <si>
    <t>Benchmark: 0.5%</t>
  </si>
  <si>
    <t>Percent of Canadians that think that crime in their neighbourhood remained unchanged or decreased over the previous five years</t>
  </si>
  <si>
    <t>≥ previous period
(68%, 2009)</t>
  </si>
  <si>
    <t>Percentage of successfully completed day paroles</t>
  </si>
  <si>
    <t>≥ 80%</t>
  </si>
  <si>
    <t>Percentage of successfully completed full paroles</t>
  </si>
  <si>
    <t>≥ 70%</t>
  </si>
  <si>
    <t>Number of individuals impacted by major disasters, accidents and intentional acts</t>
  </si>
  <si>
    <t>N/A</t>
  </si>
  <si>
    <t>Cost incurred by Canadians from major disasters, accidents and intentional acts</t>
  </si>
  <si>
    <t>Number of calls for service received by the RCMP</t>
  </si>
  <si>
    <t>Not applicable</t>
  </si>
  <si>
    <t>RCMP clearance rate</t>
  </si>
  <si>
    <t>Over 48</t>
  </si>
  <si>
    <t>RCMP weighted clearance rate</t>
  </si>
  <si>
    <t>1.5 point increase annually</t>
  </si>
  <si>
    <t>RCMP weighted clearance rate for violent crimes</t>
  </si>
  <si>
    <t xml:space="preserve">2 point increase annually </t>
  </si>
  <si>
    <t>Percent of contract clients who agree that the RCMP provides a high quality service</t>
  </si>
  <si>
    <t>Territorial: 80%
Provincial: 80%
Municipal: 80%
Aboriginal community leaders: 80%</t>
  </si>
  <si>
    <t>Percentage of respondents who agree that the RCMP is contributing to safer and healthier Aboriginal communities</t>
  </si>
  <si>
    <t>Aboriginal community leaders: 80%
Canadians who self-identify as Aboriginal: 80%
Contract clients: 80%
Other stakeholders: 80%</t>
  </si>
  <si>
    <t>Percentage of RCMP Regular Members with between six months and two years service who have successfully completed the Aboriginal and First Nations Awareness Course</t>
  </si>
  <si>
    <t>75% annually</t>
  </si>
  <si>
    <t>Percentage of respondents who agree that the RCMP is preventing and reducing youth involvement in crime</t>
  </si>
  <si>
    <t>Canadians: 80%
Contract clients: 80%
Police partners: 80%
Other stakeholders: 80%</t>
  </si>
  <si>
    <t>Youth violent crime rate</t>
  </si>
  <si>
    <t>Annual reduction of 3 percent on the youth violent crime rate</t>
  </si>
  <si>
    <t>Number of detachments, in contract divisions, who have a Detachment Performance Plan that consult with youth</t>
  </si>
  <si>
    <t>Annual increase of 20%</t>
  </si>
  <si>
    <t>Percentage of respondents who agree that the technical services/operational support they receive is of high quality</t>
  </si>
  <si>
    <t>Percentage of respondents who agree that the technical investigation support they received assisted the investigation in a timely manner</t>
  </si>
  <si>
    <t>Number of incidents that compromise the safety of RCMP protectees and the security of Canadian interests</t>
  </si>
  <si>
    <t>0</t>
  </si>
  <si>
    <t>Percentage of events successfully secured</t>
  </si>
  <si>
    <t>Percentage of Canadians who agree that the RCMP takes every measure to ensure the safety and security of government-led summits and other high profile events</t>
  </si>
  <si>
    <t>Number of investigations directly linked to a current National Tactical Enforcement Priority</t>
  </si>
  <si>
    <t>Baseline to be established</t>
  </si>
  <si>
    <t>Percentage of National Tactical Enforcement Priority, National Threat Assessment or Provincial Threat Assessment investigations which have resulted in criminal charges being laid against a primary target(s)</t>
  </si>
  <si>
    <t>Number of violent national security-related incidents to Canada</t>
  </si>
  <si>
    <t xml:space="preserve">0
</t>
  </si>
  <si>
    <t>Percentage of respondents (separated by the National Security Strategic Priority) who agree the RCMP makes a valuable contribution in reducing the threat of terrorist criminal activity in Canada and abroad</t>
  </si>
  <si>
    <t>Policing partners: 90%
Stakeholders: 80%</t>
  </si>
  <si>
    <t>Number of disruptions, through law enforcement actions, to the ability of a group(s) and/or an individual(s) to carry out terrorist criminal activity, or other criminal activity, that may pose a threat to national security in Canada and abroad</t>
  </si>
  <si>
    <t>6</t>
  </si>
  <si>
    <t>Percentage of files that are referred to the Public Prosecution Service of Canada that receive Attorney General approval</t>
  </si>
  <si>
    <t>Percentage of respondents who agree that overall the RCMP provides high quality Scientific, Technical and Investigative Services</t>
  </si>
  <si>
    <t>Policing partners: 80%
Other stakeholders: 80%</t>
  </si>
  <si>
    <t>Percentage of respondents who agree that RCMP information and intelligence are accurate</t>
  </si>
  <si>
    <t>Percentage of respondents who agree that RCMP information and intelligence are comprehensive</t>
  </si>
  <si>
    <t>Percentage of forensic laboratory service requests completed by target time</t>
  </si>
  <si>
    <t>Percentage of Vulnerable Sector submissions received electronically</t>
  </si>
  <si>
    <t>Percentage of clients who indicate that they are satisfied on the Canadian Police College’s client follow-up questionnaire</t>
  </si>
  <si>
    <t>Number of requests for service from law enforcement responded to by the Canadian Firearms Program</t>
  </si>
  <si>
    <t>3,000/annum</t>
  </si>
  <si>
    <t>Number of calls received by the Canadian Firearms Program via the police support line</t>
  </si>
  <si>
    <t>3,500/annum</t>
  </si>
  <si>
    <t>Number of queries to the Canadian Firearms Registry Online database by front-line police</t>
  </si>
  <si>
    <t>10% increase year to year</t>
  </si>
  <si>
    <t>Number of firearm tracings requests received by the Canadian Firearms Program</t>
  </si>
  <si>
    <t>1,200/annum</t>
  </si>
  <si>
    <t>Number of Firearms Interest Police confirmed matches between the Canadian Police Information Centre Incident Reports and the Canadian Firearms Information System, investigated by the Canadian Firearms Program as part of continuous eligibility screening of firearm owners</t>
  </si>
  <si>
    <t>45,000/annum</t>
  </si>
  <si>
    <t>Number of firearms confirmed by the Canadian Firearms Program as having been removed from individuals whose licensing privileges have been revoked for public safety reasons</t>
  </si>
  <si>
    <t>1,000/annum</t>
  </si>
  <si>
    <t>Percentage of stakeholders who agree that the RCMP makes a valued contribution to the development of public policy with respect to international issues</t>
  </si>
  <si>
    <t>Number of queries to the INTERPOL/Canadian Police Information Centre interface</t>
  </si>
  <si>
    <t>400,000</t>
  </si>
  <si>
    <t>Percentage of stakeholders who agree that the RCMP provides effective support to law enforcement capacity building abroad</t>
  </si>
  <si>
    <t>Percentage of organizations who agree that hosting the Musical Ride successfully promotes institutional and community interests</t>
  </si>
  <si>
    <t>Percentage of organizations who agree that Canadian interests were enhanced either domestically or abroad due to strategic partnerships with the RCMP</t>
  </si>
  <si>
    <t>Number of strategic partnerships and initiatives that promote and illustrate the RCMP’s rich heritage as a symbol of Canadian culture</t>
  </si>
  <si>
    <t>30</t>
  </si>
  <si>
    <t>Number of RCMP and RCMP Foundation licence agreements or Memoranda of Understanding relating to the use and protection of the RCMP’s image</t>
  </si>
  <si>
    <t>50</t>
  </si>
  <si>
    <t>Percentage of respondents who agree that they are satisfied with the information that the RCMP provides</t>
  </si>
  <si>
    <t>Percentage of respondents who agree that they are consulted appropriately on decisions and actions that have an impact on them</t>
  </si>
  <si>
    <t>Percentage of employees who agree they are kept well informed about matters that are important to them</t>
  </si>
  <si>
    <t>Number of employees on long-term sick leave</t>
  </si>
  <si>
    <t>Annual reduction of 10%</t>
  </si>
  <si>
    <t>Number of senior management/executives staffed and/or chosen for developmental opportunities using the Talent Management Strategy</t>
  </si>
  <si>
    <t>Percentage of Chief Superintendent, Superintendent, Inspector, and Civilian Member executives included in talent management</t>
  </si>
  <si>
    <t>Level of satisfaction from Senior Executive Committee Succession Planning Members that talent management has improved the succession planning process/selection</t>
  </si>
  <si>
    <t>Level of satisfaction from senior management/ executives that talent management has improved the succession planning process/selection</t>
  </si>
  <si>
    <t>Planned Savings</t>
  </si>
  <si>
    <t>Planned Personnel Reductions</t>
  </si>
  <si>
    <t>Ongoing</t>
  </si>
  <si>
    <t>Full-Time Equivalents</t>
  </si>
  <si>
    <t>Report on Plans and Priorities not published</t>
  </si>
  <si>
    <t>None</t>
  </si>
  <si>
    <r>
      <t xml:space="preserve">Tribunal decisions are overturned by the following national and international appeal bodies:
• Federal Court of Appeal
• Binational panels under </t>
    </r>
    <r>
      <rPr>
        <b/>
        <i/>
        <sz val="9"/>
        <rFont val="Calibri"/>
        <family val="2"/>
        <scheme val="minor"/>
      </rPr>
      <t>NAFTA</t>
    </r>
    <r>
      <rPr>
        <b/>
        <sz val="9"/>
        <rFont val="Calibri"/>
        <family val="2"/>
        <scheme val="minor"/>
      </rPr>
      <t xml:space="preserve">
• Dispute settlement body, WTO </t>
    </r>
    <r>
      <rPr>
        <b/>
        <i/>
        <sz val="9"/>
        <rFont val="Calibri"/>
        <family val="2"/>
        <scheme val="minor"/>
      </rPr>
      <t>Understanding on Rules and Procedures Governing the Settlement of Disputes</t>
    </r>
    <r>
      <rPr>
        <b/>
        <sz val="9"/>
        <rFont val="Calibri"/>
        <family val="2"/>
        <scheme val="minor"/>
      </rPr>
      <t xml:space="preserve">
• Federal Court</t>
    </r>
  </si>
  <si>
    <t>Use of PWGSC procurement instruments by federal departments and agencies</t>
  </si>
  <si>
    <t>$1.85B(CY2012)</t>
  </si>
  <si>
    <t>Proportion of contracted value awarded competitively.</t>
  </si>
  <si>
    <t>over 70%</t>
  </si>
  <si>
    <t>Less than or equal to 18.9 m2/person</t>
  </si>
  <si>
    <t>$314.83/m2</t>
  </si>
  <si>
    <t>&lt;10%</t>
  </si>
  <si>
    <t>&lt;=5%</t>
  </si>
  <si>
    <t>$0.32</t>
  </si>
  <si>
    <t>99.99%</t>
  </si>
  <si>
    <t>95.5%</t>
  </si>
  <si>
    <t>$120</t>
  </si>
  <si>
    <t>$160</t>
  </si>
  <si>
    <t>over 95%</t>
  </si>
  <si>
    <t>over 90%</t>
  </si>
  <si>
    <t>Total cost of linguistic services/Total billed time</t>
  </si>
  <si>
    <t>$90 per billed hour</t>
  </si>
  <si>
    <t>9</t>
  </si>
  <si>
    <t>no more than $149</t>
  </si>
  <si>
    <t>Survival rates of ACOA-assisted firms</t>
  </si>
  <si>
    <t>An annual variation of five percentage points higher than the survival rate of unassisted firms</t>
  </si>
  <si>
    <t>Sales growth of ACOA-assisted firms</t>
  </si>
  <si>
    <t>Annual sales growth of ACOA-assisted firms that matches or exceeds the sales growth of comparable firms</t>
  </si>
  <si>
    <t>Increased capacity in community decision making, planning and delivery</t>
  </si>
  <si>
    <t>Evidence of impact resulting from evaluations and supported by data</t>
  </si>
  <si>
    <t>Impact of ACOA projects on Community Development in Atlantic Canada as demonstrated by qualitative reviews</t>
  </si>
  <si>
    <t>70% (percentage of projects successful in achieving intended objectives)</t>
  </si>
  <si>
    <t>Growth in sales of CBDC-assisted clients versus comparable firms</t>
  </si>
  <si>
    <t>To establish a baseline in collaboration with the other RDAs from which targets will be developed</t>
  </si>
  <si>
    <t>Atlantic regional economic policies and programs that respond to regional development opportunities</t>
  </si>
  <si>
    <t>Collaboration with other federal departments and engagement with partners in Atlantic Canada to implement the Atlantic Shipbuilding Action Plan and ensure that Atlantic Canada has the appropriate labour force to address emerging economic opportunities in the region</t>
  </si>
  <si>
    <t>Number of projects funded in order to support entrepreneurship</t>
  </si>
  <si>
    <t>40</t>
  </si>
  <si>
    <t>Total value of grants and contributions (G&amp;C) allocated</t>
  </si>
  <si>
    <t>$16M</t>
  </si>
  <si>
    <t>Number of enterprises started up</t>
  </si>
  <si>
    <t>100</t>
  </si>
  <si>
    <t>Number of projects funded</t>
  </si>
  <si>
    <t>260</t>
  </si>
  <si>
    <t>Total value of G&amp;C allocated</t>
  </si>
  <si>
    <t>$111M</t>
  </si>
  <si>
    <t>Percentage of enterprises supported having maintained or increased their sales</t>
  </si>
  <si>
    <t>53%</t>
  </si>
  <si>
    <t>Percentage of enterprises supported having maintained or increased their self-generated revenue</t>
  </si>
  <si>
    <t>Number of projects funded with a view to mobilizing regions</t>
  </si>
  <si>
    <t>20</t>
  </si>
  <si>
    <t>$5M</t>
  </si>
  <si>
    <t>Percentage of communities supported which implement mobilization projects</t>
  </si>
  <si>
    <t>$27M</t>
  </si>
  <si>
    <t>Percentage of communities supported which implement community economic facility projects</t>
  </si>
  <si>
    <t>Number of projects funded by regional development organizations (Community Futures Development Corporations [CFDCs] and Business Development Centres [BDCs])</t>
  </si>
  <si>
    <t>Total value of G&amp;C allocated by regional development organizations (CFDCs and BDCs)</t>
  </si>
  <si>
    <t>$29M</t>
  </si>
  <si>
    <t>Number of economic development initiatives implemented in communities following support from CFDCs</t>
  </si>
  <si>
    <t>Percentage of entrepreneurs undertaking pre-startup, startup or acquisition of an SME with support from regional development organizations (CFDCs and BDCs)</t>
  </si>
  <si>
    <t>49%</t>
  </si>
  <si>
    <t>Percentage of enterprises carrying out their recovery, expansion or modernization project with support from regional development organizations (CFDCs and BDCs)</t>
  </si>
  <si>
    <t>83%</t>
  </si>
  <si>
    <t>Number of projects funded or administered by the Agency</t>
  </si>
  <si>
    <t>140</t>
  </si>
  <si>
    <t>Number of communities with public infrastructure completed according to the contribution terms</t>
  </si>
  <si>
    <t>118</t>
  </si>
  <si>
    <t>Number of projects funded, by initiative</t>
  </si>
  <si>
    <t>Total value of G&amp;C allocated, by initiative</t>
  </si>
  <si>
    <t>Percentage of communities supported, by initiative</t>
  </si>
  <si>
    <t>Percentage of northern and Aboriginal individual- or community-owned businesses supported by the Agency that are still operating</t>
  </si>
  <si>
    <t>Percentage of businesses in which CanNor invested still operating 90%
after 1 year; 70% after 2 years; 38%
after 3 years.</t>
  </si>
  <si>
    <t xml:space="preserve">Community Well-Being Index (CWBI) income and labour force participation sub-indices.
</t>
  </si>
  <si>
    <t>An increase in the percentage of northern communities with positive change in the rating in the CWB Index subindices of income and labour force participation</t>
  </si>
  <si>
    <t>Northern Economic Index (NEI) See the Agency's website</t>
  </si>
  <si>
    <t>Annual increase in the NEI</t>
  </si>
  <si>
    <t>Increase in the number of employees in southern Ontario that are considered "highly skilled and qualified personnel"</t>
  </si>
  <si>
    <t>74,300 people</t>
  </si>
  <si>
    <t>Increase in the amount of investment in research and development by Ontario businesses</t>
  </si>
  <si>
    <t>$279 million (2002 constant dollars)</t>
  </si>
  <si>
    <t>Increase in business investment in machinery and equipment in Ontario</t>
  </si>
  <si>
    <t>$32,157,000 (annual dollars)</t>
  </si>
  <si>
    <t>Increase in real hourly wages in southern Ontario</t>
  </si>
  <si>
    <t>$0.14 (2002 constant dollars)</t>
  </si>
  <si>
    <t>Increase in labour productivity in Ontario businesses</t>
  </si>
  <si>
    <t>1% (year over year growth)</t>
  </si>
  <si>
    <t>Number of business in southern Ontario communities that are in "growing" industries</t>
  </si>
  <si>
    <t>195,000</t>
  </si>
  <si>
    <t>Increase in the southern Ontario employment rate</t>
  </si>
  <si>
    <t>0.2%</t>
  </si>
  <si>
    <t>SME employment (excluding non-employee SMEs)</t>
  </si>
  <si>
    <t>2.6 million</t>
  </si>
  <si>
    <t>Annual international trade: value of exports excluding primary production sectors</t>
  </si>
  <si>
    <t>$44 billion</t>
  </si>
  <si>
    <t>Total income from the commercialization of intellectual property</t>
  </si>
  <si>
    <t>$21.8 million</t>
  </si>
  <si>
    <t>Business Expenditures on Research and Development as a percentage of GDP</t>
  </si>
  <si>
    <t>0.59%</t>
  </si>
  <si>
    <t>Employment in natural and applied science and related occupations as a percentage of total employment</t>
  </si>
  <si>
    <t>6.50%</t>
  </si>
  <si>
    <t>Number of new jobs created</t>
  </si>
  <si>
    <t>18,500</t>
  </si>
  <si>
    <t>Percentage of key informants with the opinion that WD delivery of infrastructure programs resulted in investments that reflect western Canadian infrastructure priorities</t>
  </si>
  <si>
    <t>Percentage of key informants with the opinion that WD activities provide policies and programs that support the economic development of Western Canada</t>
  </si>
  <si>
    <t>Percentage of WD projects completed this fiscal year that successfully met or exceeded performance targets</t>
  </si>
  <si>
    <t>Percentage change in freight transportation intensity</t>
  </si>
  <si>
    <t>&gt;0</t>
  </si>
  <si>
    <t>Percentage change in passenger transportation intensity</t>
  </si>
  <si>
    <t>Efficiency and reliability as measured by total transit time of international containerized freight using Canada’s strategic gateways and trade corridors</t>
  </si>
  <si>
    <t>Total transit time for a given year ≤ total transit time for the previous year</t>
  </si>
  <si>
    <t>Percentage of federally funded transportation infrastructure that meets operational targets</t>
  </si>
  <si>
    <t>Ratio of Research and Development funding leveraged from external sources</t>
  </si>
  <si>
    <t>1:1</t>
  </si>
  <si>
    <t>Percentage of approved funding delivered</t>
  </si>
  <si>
    <t>Percentage change in transportation emission intensity</t>
  </si>
  <si>
    <t>An intensity improvement that is consistent with the plan established under the government's horizontal approach to clean air</t>
  </si>
  <si>
    <t>Percentage change in number of releases by vessels of substances that could have a negative impact on the marine environment (i.e. pollution, ballast water)</t>
  </si>
  <si>
    <t>5 percent reduction</t>
  </si>
  <si>
    <t>Percentage of departmental commitments achieved under the Federal Sustainable Development Strategy</t>
  </si>
  <si>
    <t>Number of instances where Transport Canada was not in compliance with applicable environmental legislation</t>
  </si>
  <si>
    <t>Number of planned National Environmental Management System reviews undertaken</t>
  </si>
  <si>
    <t>&gt;= ( at least) 1</t>
  </si>
  <si>
    <t>Number of accidents per 100,000 hours of flight (five year average)</t>
  </si>
  <si>
    <t>6.5</t>
  </si>
  <si>
    <t>Number of Canadian commercial Vessel (non-pleasure craft) occurrences per 1,000 vessels in the Canadian registry (five-year moving average)</t>
  </si>
  <si>
    <t>9.5
Baseline is 13.6 occurrences per 1,000 vessels.
Rate change from 13.6 to 9.5 represents a 30 percent decrease</t>
  </si>
  <si>
    <t>Number of pleasure craft fatalities for recreational boating activities (five-year average)</t>
  </si>
  <si>
    <t>111</t>
  </si>
  <si>
    <t>Rate of rail accidents (per million train miles) that occur on railways under federal jurisdiction (includes main-track collisions, and derailments, non-main track derailments and collisions, fires/explosions and others) (five-year average)</t>
  </si>
  <si>
    <t>14.1</t>
  </si>
  <si>
    <t>Rate of rail incidents (per million train miles) that occur on railways under federal jurisdiction (includes abnormal position of main-track switch, movement exceeding limit of authority, leaks of dangerous goods, incapacitation of crew member, runaway rolling stock, signal that is less restrictive than required and unprotected overlap of authorities) (five year average)</t>
  </si>
  <si>
    <t>2.45</t>
  </si>
  <si>
    <t>Collisions per 10,000 motor vehicle registered</t>
  </si>
  <si>
    <t>Fatalities (vehicle occupants) per 10,000 police-reported collisions occurring on public roads</t>
  </si>
  <si>
    <t>Serious injuries (vehicle occupants) per 10,000 police-reported collisions occurring on public roads</t>
  </si>
  <si>
    <t>Number of reportable releases of dangerous goods per trillion dollars of Canadian gross domestic product (five year average)</t>
  </si>
  <si>
    <t>221.1</t>
  </si>
  <si>
    <t>Number of reportable releases of dangerous goods, that caused injuries or deaths per trillion dollars of Canadian gross domestic product (five- year average)</t>
  </si>
  <si>
    <t>3.8</t>
  </si>
  <si>
    <t>Percentage of aviation security regulations aligned with the International Civil Aviation Organizations standards</t>
  </si>
  <si>
    <t>Percentage of industry indicating confidence in the Canadian marine security system</t>
  </si>
  <si>
    <t>80</t>
  </si>
  <si>
    <t>Percentage of marine security regulations aligned with the International Maritime Organization standards</t>
  </si>
  <si>
    <t>Percentage of rail transportation operators adopting the voluntary security framework.</t>
  </si>
  <si>
    <t>60</t>
  </si>
  <si>
    <t>75% (2012–13)</t>
  </si>
  <si>
    <t>5% (2012–13)</t>
  </si>
  <si>
    <t>95% (2016–17)</t>
  </si>
  <si>
    <t>65% (2013–14)</t>
  </si>
  <si>
    <t>70% (2012–13)</t>
  </si>
  <si>
    <t>Under development</t>
  </si>
  <si>
    <t>85% (2012–13)</t>
  </si>
  <si>
    <t>100% (2012–13)</t>
  </si>
  <si>
    <t>65%</t>
  </si>
  <si>
    <t>As Required</t>
  </si>
  <si>
    <t>&lt; 10%</t>
  </si>
  <si>
    <t>The unemployment rate of Canadian Forces Veterans will not exceed that of the Canadian population</t>
  </si>
  <si>
    <t>Same or increased</t>
  </si>
  <si>
    <t>5</t>
  </si>
  <si>
    <t>Annual increase relative to previous year</t>
  </si>
  <si>
    <t>Visits to the OPC website increase over the previous year</t>
  </si>
  <si>
    <t>Percentage of audits that are reviewed by parliamentary committees</t>
  </si>
  <si>
    <t>Maintained</t>
  </si>
  <si>
    <t>Number of parliamentary hearings and briefings we participate in, relative to the number of sitting days</t>
  </si>
  <si>
    <t>The percentage of users who find our audits add value</t>
  </si>
  <si>
    <t>The percentage of senior managers that find our audits add value</t>
  </si>
  <si>
    <t>Number of cases not yet past four years that are not compliant with the Public Service Official Language Exclusion Approval Order and its regulations</t>
  </si>
  <si>
    <t>Reduced number of public servants who do not meet linguistic requirements without valid exemptions</t>
  </si>
  <si>
    <t>Number of persons with priority rights appointed to positions for which they meet the essential qualifications</t>
  </si>
  <si>
    <t>Maintain percentage of placements compared to average number of active priorities</t>
  </si>
  <si>
    <t>Number of organizations in which staffing practices are found to be inconsistent with the Public Service Employment Act and Public Service Commission policies and regulations</t>
  </si>
  <si>
    <t>Year-over-year decrease</t>
  </si>
  <si>
    <t>Employees' level of awareness of their rights and legal responsibilities regarding political activities</t>
  </si>
  <si>
    <t>Increased level of awareness of employees regarding their rights and responsibilities related to political activities relative to the last available baseline</t>
  </si>
  <si>
    <t>Number of organizations that have implemented the SMAF expectations and reported performance that meets the PSC performance expectations</t>
  </si>
  <si>
    <t>Increased or maintained percentage of organizations with acceptable or higher performance</t>
  </si>
  <si>
    <t>Oversight activities (monitoring, audits, and studies) by the PSC</t>
  </si>
  <si>
    <t>Audits cycle of seven years to audit all organizations</t>
  </si>
  <si>
    <t>Studies and diverse analyses of trends in administrative and survey data are conducted to meet the ongoing empirical and evidenced-based decision-making needs of oversight</t>
  </si>
  <si>
    <t xml:space="preserve">Deliver on studies identified in the Studies Plan </t>
  </si>
  <si>
    <t>Level of client usage and satisfaction with PSC selection products and services and survey and/or focus group feedback results confirming client needs</t>
  </si>
  <si>
    <t>Satisfactory consultation and survey results 90% of the time, stabilize or increase the number of client organizations and stabilize or increase the demand for product and service usage over the previous years, implement a formal requirements methodology for identifying client needs</t>
  </si>
  <si>
    <t>Percentage of Canadians who believe that Elections Canada administers elections in a fair manner</t>
  </si>
  <si>
    <t>Cost of elections per elector</t>
  </si>
  <si>
    <t>Percentage of electoral offices that are fully functional within seven days of the start of an electoral event</t>
  </si>
  <si>
    <t>Percentage of non-voters who report not voting for administrative reasons</t>
  </si>
  <si>
    <t>Percentage of electors who are satisfied with their experience of casting a ballot</t>
  </si>
  <si>
    <t>Percentage of polls that open on time</t>
  </si>
  <si>
    <t>Percentage of Canadians who are aware of the variety of voting methods available</t>
  </si>
  <si>
    <t>Percentage of Canadians who know how and where to vote</t>
  </si>
  <si>
    <t>Percentage of polls reporting preliminary results after they close</t>
  </si>
  <si>
    <t>Variance between preliminary results and validated results</t>
  </si>
  <si>
    <t>Variance between reported results and results after judicial recounts</t>
  </si>
  <si>
    <t>Percentage of commissioners who are satisfied with the services and support they have received from Elections Canada</t>
  </si>
  <si>
    <t>Percentage of Canadians reporting confidence in the fairness of Elections Canada's regulatory activities</t>
  </si>
  <si>
    <t>Percentage of candidates reporting confidence in the fairness of Elections Canada's regulatory activities</t>
  </si>
  <si>
    <t>Percentage of financial returns that are submitted within four months of election day</t>
  </si>
  <si>
    <t>Number of substantive corrections and amendments required to returns</t>
  </si>
  <si>
    <t xml:space="preserve">Percentage of candidates who understand their obligations and responsibilities regarding contribution limits, as established by the Canada Elections Act </t>
  </si>
  <si>
    <t>Number of cases that are subject to compliance measures</t>
  </si>
  <si>
    <t>Percentage of Canadians who believe that they can make an informed decision about their engagement</t>
  </si>
  <si>
    <t>Percentage of Canadians who understand the importance of voting</t>
  </si>
  <si>
    <t>Percentage of Canadians who understand the value of participating in the electoral process</t>
  </si>
  <si>
    <t>Percentage of international and domestic stakeholders who intend to incorporate shared best practices</t>
  </si>
  <si>
    <t>Percentage of parliamentarians who are satisfied with the quality of the Chief Electoral Officer's recommendations report</t>
  </si>
  <si>
    <t>Percentage of (i) administrative cases and (ii) priority cases completed within set timelines</t>
  </si>
  <si>
    <t>(i) Administrative cases: 85% closed in 90 days; (ii) Priority cases: 75% completed within 6 months (by 2014-15).</t>
  </si>
  <si>
    <t>Percentage of recommendations from (i) investigations of complaints and (ii) report cards and systemic investigations, that are adopted</t>
  </si>
  <si>
    <r>
      <t>(i) Investigations of complaints: 95% of recommendations are adopted; (ii) Report cards and systemic investigations: 80% of recommendations are adopted.</t>
    </r>
    <r>
      <rPr>
        <b/>
        <sz val="11"/>
        <color rgb="FF000000"/>
        <rFont val="Verdana"/>
        <family val="2"/>
      </rPr>
      <t/>
    </r>
  </si>
  <si>
    <t>Percentage of access-relevant parliamentary committee reports, transcripts and Hansards that refer to the OIC’s perspectives and advice</t>
  </si>
  <si>
    <t>85% of relevant parliamentary documents refer to OIC</t>
  </si>
  <si>
    <t>Percentage of all litigation files pursued for prosecution that are decided on merit (i.e. by most serious outcome of guilty plea, conviction, discharge, acquittal)</t>
  </si>
  <si>
    <t>Percentage of litigation files not decided on merit</t>
  </si>
  <si>
    <t>First Nations and Inuit graduation rates, as measured by percentage of First Nations high school graduates (compared to other Canadians and compared to trends in Census data, by gender, province and school type)</t>
  </si>
  <si>
    <t>Increase of 8% over five years from 2011-2012 to 2016-2017</t>
  </si>
  <si>
    <t>First Nations and Inuit post-secondary educational attainment as measured by the % of First Nation and Inuit population with post-secondary certification</t>
  </si>
  <si>
    <t>Target for increased attainment under development awaiting Census 2011 results</t>
  </si>
  <si>
    <t>Positive change in Indices of Individual, Family and Community Well-Being</t>
  </si>
  <si>
    <t>Targets in development - data collection commences April 1, 2013</t>
  </si>
  <si>
    <t>Service standards and performance targets are defined for each sub-activity</t>
  </si>
  <si>
    <t>Percentage of initiatives or structures established to support historic and modern-day treaty relationships</t>
  </si>
  <si>
    <t>75% by March 31, 2013</t>
  </si>
  <si>
    <t>Percentage of First Nations operating with a plan to develop governance capacity</t>
  </si>
  <si>
    <t>50% by March 31, 2013</t>
  </si>
  <si>
    <t>Percentage of First Nations free of financial intervention as defined by the department's Default Prevention Management Policy</t>
  </si>
  <si>
    <t>70% by March 31, 2013</t>
  </si>
  <si>
    <t>Survival rate for Aboriginal businesses after 3 years from receiving a financial contribution from Aboriginal Business Development Program (ABDP)</t>
  </si>
  <si>
    <t>Percentage of Aboriginal procurement relative to total federal procurement spending</t>
  </si>
  <si>
    <t>2% by March 31, 2013</t>
  </si>
  <si>
    <t>Rate of growth for First Nations and Inuit communities revenues generated through economic development</t>
  </si>
  <si>
    <t>Rate of growth higher than the rate of inflation by March 31, 2013</t>
  </si>
  <si>
    <t>Service standards met (10 days for registration at HQ)</t>
  </si>
  <si>
    <t>90% by March 31, 2013</t>
  </si>
  <si>
    <t>Number of contaminated sites remediated</t>
  </si>
  <si>
    <t>6 by March 31, 2013</t>
  </si>
  <si>
    <t>Improved Fraser Institute rating</t>
  </si>
  <si>
    <t>Improve Fraser Institute rating by 10 positions by March 31, 2014</t>
  </si>
  <si>
    <t>Percentage of projects approved within regulated time lines</t>
  </si>
  <si>
    <t>100% by March 31, 2014</t>
  </si>
  <si>
    <t>Decisions on a course of action are issued within 6 months of receiving a recommendation from an environmental assessment body.</t>
  </si>
  <si>
    <t>Completion of devolution phases in NWT and Nunavut against the 5 phases devolution process</t>
  </si>
  <si>
    <t>NWT:  Complete Phase 3; Nunavut:  Commence Phase 2 by March 31, 2013</t>
  </si>
  <si>
    <t>Estimated weight of eligible food purchased per capita</t>
  </si>
  <si>
    <t>Increasing annually per capita by March 31, 2013</t>
  </si>
  <si>
    <t>Percent (%) decrease in concentration of contaminants in the North</t>
  </si>
  <si>
    <t>5% decrease in concentration over 1990 levels by March 31, 2014</t>
  </si>
  <si>
    <t>Completion of design concept for CHARS facility by March 31, 2013</t>
  </si>
  <si>
    <t>Television, Radio and Digital Services</t>
  </si>
  <si>
    <t>Transmission and distribution of programs</t>
  </si>
  <si>
    <t>Internal Services</t>
  </si>
  <si>
    <t>Programming</t>
  </si>
  <si>
    <t>Accommodation</t>
  </si>
  <si>
    <t>Assisted Housing Programs</t>
  </si>
  <si>
    <t>On-Reserve Housing Programs</t>
  </si>
  <si>
    <t>Housing Repair and Improvement Programs</t>
  </si>
  <si>
    <t>Affordable Housing Initiative</t>
  </si>
  <si>
    <t>International Activities</t>
  </si>
  <si>
    <t>Research and information dissemination to promote sustainable housing and communities, as well as lead the development and implementation of federal housing policy</t>
  </si>
  <si>
    <t>Emergency planning</t>
  </si>
  <si>
    <t>Canadian Housing Market Research and Analysis</t>
  </si>
  <si>
    <t>Marketing and Sales</t>
  </si>
  <si>
    <t>Tourism Research and Communications</t>
  </si>
  <si>
    <t>Experiential Product Development</t>
  </si>
  <si>
    <t>Intelligence Program</t>
  </si>
  <si>
    <t>Security Screening Program</t>
  </si>
  <si>
    <t>Pre-Boarding Screening</t>
  </si>
  <si>
    <t>Hold Baggage Screening</t>
  </si>
  <si>
    <t>Non-Passenger Screening</t>
  </si>
  <si>
    <t>Restricted Area Identity Card</t>
  </si>
  <si>
    <t>Ferry Services</t>
  </si>
  <si>
    <t>Les Ponts Jacques-Cartier et Champlain Incorporée</t>
  </si>
  <si>
    <t>Gestion d'infrastructures fédérales telles que des ponts, des autoroutes et des tunnels, ainsi que des propriétés de la région de Montréal</t>
  </si>
  <si>
    <t>Commission canadienne de sûreté nucléaire</t>
  </si>
  <si>
    <t>Indicateurs de rendement</t>
  </si>
  <si>
    <t>Cadre de réglementation</t>
  </si>
  <si>
    <t>Autorisation et accréditation</t>
  </si>
  <si>
    <t>Conformité</t>
  </si>
  <si>
    <t>Services internes</t>
  </si>
  <si>
    <t>Aucune</t>
  </si>
  <si>
    <t>Commission des champs de bataille nationaux</t>
  </si>
  <si>
    <t>Maintenir l’état général du parc, effectuer des réfections d’infrastructures chaque année et mettre en œuvre le plan d’action en matière de développement durable. (80% des utilisateurs satisfaits – sondage en ligne).</t>
  </si>
  <si>
    <t>Maintenir et améliorer le niveau de qualité des services (80% des utilisateurs satisfaits – sondage maison). Nombre d’utilisateurs – augmentation prévu 1% (sondage maison). Diffusion de l’histoire du parc (augmentation du nombre d’utilisateurs du site Internet et de la fréquentation des activités offertes par la CCBN).</t>
  </si>
  <si>
    <t>Centre de recherches pour le développement international</t>
  </si>
  <si>
    <t>Commissariat à l'intégrité du secteur public</t>
  </si>
  <si>
    <t>15 jours</t>
  </si>
  <si>
    <t>Commission de la capitale nationale</t>
  </si>
  <si>
    <t>Conseil d’examen du prix des médicaments brevetés</t>
  </si>
  <si>
    <t>Pourcentage de médicaments brevetés dont les prix sont fixés en conséquence de la conformité volontaire, suivant les Lignes directrices ou ne justifient pas la tenue d’une enquête</t>
  </si>
  <si>
    <t xml:space="preserve">Les prix de 95 % des médicaments brevetés sont volontairement fixés suivant les Lignes directrices ou ne justifient pas la tenue d’une enquête
</t>
  </si>
  <si>
    <t>Pourcentage de médicaments brevetés faisant l’objet d’une ordonnance du Conseil</t>
  </si>
  <si>
    <t>Les ordonnances du Conseil sont intégralement respectées</t>
  </si>
  <si>
    <t>Nombre d’études liées aux priorités en matière de recherche que les intervenants ont désignées</t>
  </si>
  <si>
    <t>Au moins une étude pour chacune des priorités en matière de recherche par année</t>
  </si>
  <si>
    <t>Nombre moyen de jours pour terminer les rapports d'enquête</t>
  </si>
  <si>
    <t>450 jours</t>
  </si>
  <si>
    <t>Pourcentage des rapports d'enquête terminés dans le délai cible publié</t>
  </si>
  <si>
    <t>75% d’ici le 31 mars 2014</t>
  </si>
  <si>
    <t>Pourcentage de réponses aux recommandations évaluées comme entièrement satisfaisantes (depuis la création du BST)</t>
  </si>
  <si>
    <t>65% d’ici le 31 mars 2014</t>
  </si>
  <si>
    <t>Nombre moyen d'années au cours desquelles les recommandations étaient en suspens</t>
  </si>
  <si>
    <t>7 années d’ici le 31 mars 2014</t>
  </si>
  <si>
    <t>Pourcentage d'avis de sécurité pour lesquels des mesures de sécurité ont été prises</t>
  </si>
  <si>
    <t>À déterminer</t>
  </si>
  <si>
    <t>Nombre d'enjeux de sécurité principaux retirés de la liste de surveillance du BST</t>
  </si>
  <si>
    <t>5 d’ici le 31 mars 2015</t>
  </si>
  <si>
    <t>Bureau de la sécurité des transports du Canada</t>
  </si>
  <si>
    <t>75% d'ici le 31 mars 2014</t>
  </si>
  <si>
    <t>80% d'ici le 31 mars 2014</t>
  </si>
  <si>
    <t>7 années d'ici le 31 mars 2014</t>
  </si>
  <si>
    <t>À determiner</t>
  </si>
  <si>
    <t>4 d'ici le 31 mars 2015</t>
  </si>
  <si>
    <t>460 jours</t>
  </si>
  <si>
    <t>87% d'ici le 31 mars 2014</t>
  </si>
  <si>
    <t>95% d'ici le 31 mars 2014</t>
  </si>
  <si>
    <t xml:space="preserve">À determiner </t>
  </si>
  <si>
    <t>Sans objet</t>
  </si>
  <si>
    <t>Prestation de services de soutien efficaces</t>
  </si>
  <si>
    <t>Amélioration continue des cotes pour les composantes de gestion individuelles du Cadre de responsabilisation de gestion du Secrétariat du Conseil du Trésor</t>
  </si>
  <si>
    <t>Cote « « acceptable » » ou supérieure pour toutes les composantes</t>
  </si>
  <si>
    <t xml:space="preserve">Amélioration continue des cotes provenant de l'évaluation, par la Commission de la fonction publique, du Rapport ministériel sur l'obligation de rendre compte en dotation du BST et de l'évaluation de la dotation du BST par la CFP
</t>
  </si>
  <si>
    <t>Gestion financière efficace visant à assurer que les engagements de l'organisme envers les restrictions des dépenses sont respectés sans grande conséquence sur les activités</t>
  </si>
  <si>
    <t>Les engagements de l'organisme sont respectés</t>
  </si>
  <si>
    <t>Service administratif des tribunaux judiciaires</t>
  </si>
  <si>
    <t>Commissariat à la protection de la vie privée du Canada</t>
  </si>
  <si>
    <t>Pourcentage de demandes d'information ayant reçu une réponse dans les délais établis
(Suivi et analyse des données du CPVP sur les temps de traitement)</t>
  </si>
  <si>
    <t>Pourcentage de plaintes réglées rapidement (aucune enquête officielle n'est entreprise)
(Suivi et analyse des suites données aux plaintes)</t>
  </si>
  <si>
    <t>Pourcentage de plaintes ayant reçu une réponse dans les 12 mois suivant leur réception
(Suivi et analyse des données du Commissariat sur le temps de réponse aux plaintes)</t>
  </si>
  <si>
    <t>Pourcentage de consultations et de recommandations liées aux EFVP donnant lieu à une protection accrue de la vie privée dans le cadre des programmes et des initiatives gouvernementales
(Suivi et analyse des résultats sur la protection de la vie privée des consultations et des recommandations liées aux EFVP)</t>
  </si>
  <si>
    <t>Pourcentage des vérifications réalisées dans les délais prévus
(Suivi et analyse du temps consacré aux vérifications comparativement aux délais prévus)</t>
  </si>
  <si>
    <t>Pourcentage des examens d'EFVP réalisés dans les 120 jours suivant la réception
(Suivi et analyse du temps consacré aux examens d'EFVP comparativement aux normes)</t>
  </si>
  <si>
    <t>Pourcentage de projets de loi et d'enjeux de pertinence moyenne ou élevée pour la protection de la vie privée ayant fait l'objet de commentaires du CPVP au cours du processus législatif
(Suivi des données sur les projets de loi et enjeux de pertinence moyenne ou élevée : nombre de projets de loi et d'enjeux pour lesquels le CPVP a formulé des commentaires, soit par des comparutions en comités parlementaires, des présentations ou des lettres)</t>
  </si>
  <si>
    <t>Reconnaissance accrue de la recherche du CPVP
(Statistiques sur le nombre de fois où les rapports de recherche du CPVP ou leurs liens URL ont été consultés)</t>
  </si>
  <si>
    <t>Hausse annuelle par rapport à l'année précédente</t>
  </si>
  <si>
    <t>Hausse annuelle du nombre de visites du site Web
(Suivi et analyse des statistiques de trafic sur le site Web)</t>
  </si>
  <si>
    <t>Les visites du site Web du CPVP augmentent d'année en année</t>
  </si>
  <si>
    <t>Visibilité des initiatives de sensibilisation auprès des publics cibles
(Comparaison entre les cibles et la visibilité réelle)</t>
  </si>
  <si>
    <t>Pourcentage de composantes du cadre de responsabilisation de gestion (CRG) cotées « fort » ou « acceptable »
(Examen des résultats du rapport de l'exercice bisannuel d'autoévaluation du CRG et du rapport annuel d'étape)</t>
  </si>
  <si>
    <t>15 days</t>
  </si>
  <si>
    <t>60%</t>
  </si>
  <si>
    <t>Percentage of patented medicines that are priced, as a result of voluntary compliance, within the guidelines or at a price which does not trigger the investigation criteria</t>
  </si>
  <si>
    <t>95% of patented medicines are voluntarily priced within guidelines or at a price which does not trigger the investigation criteria</t>
  </si>
  <si>
    <t>Percentage of patented medicines that are subject to a Board Order</t>
  </si>
  <si>
    <t>100% of Board Orders are complied with</t>
  </si>
  <si>
    <t>Number of studies related to research priorities identified by stakeholders</t>
  </si>
  <si>
    <t>Minimum one study for each research priority identified per year</t>
  </si>
  <si>
    <t>Average number of days for completing investigation reports</t>
  </si>
  <si>
    <t>450 days</t>
  </si>
  <si>
    <t>Percentage of investigation reports completed within the published target time</t>
  </si>
  <si>
    <t>75% by March 31, 2014</t>
  </si>
  <si>
    <t>Percentage of responses to recommendations assessed as fully satisfactory (since TSB's creation)</t>
  </si>
  <si>
    <t>65% by March 31, 2014</t>
  </si>
  <si>
    <t>Average number of years recommendations have been outstanding</t>
  </si>
  <si>
    <t>7 years by March 31, 2014</t>
  </si>
  <si>
    <t>Percentage of safety advisories on which safety actions have been taken</t>
  </si>
  <si>
    <t>Number of key safety issues removed from the TSB Watchlist</t>
  </si>
  <si>
    <t>5 by March 31, 2015</t>
  </si>
  <si>
    <t>4 by March 31, 2015</t>
  </si>
  <si>
    <t>460 days</t>
  </si>
  <si>
    <t>87% by March 31, 2014</t>
  </si>
  <si>
    <t>95% by March 31, 2014</t>
  </si>
  <si>
    <t>Provision of effective and efficient support services</t>
  </si>
  <si>
    <t>Continuous improvement in ratings for the individual areas of management of the Treasury Board Secretariat's Management Accountability Framework (MAF) Assessment</t>
  </si>
  <si>
    <t>Acceptable rating or above received in all areas</t>
  </si>
  <si>
    <t>Continuous improvement in ratings from the Public Service Commission's assessment of the TSB's Departmental Staffing Accountability Report and the PSC's audit of TSB staffing</t>
  </si>
  <si>
    <t>Effective financial management to ensure corporate commitments towards spending restraint are met without significant impact on the operations</t>
  </si>
  <si>
    <t>Corporate commitments are met</t>
  </si>
  <si>
    <t>On a scale of 1 to 5, satisfaction rate of judges of at least 4 with the services they received.</t>
  </si>
  <si>
    <t>On a scale of 1 to 5, satisfaction rate of clients and judges of at least 4 with accuracy and completeness of court files</t>
  </si>
  <si>
    <t>Percentage of information requests responded to within established service standards
(Tracking and analysis of Office statistics on turnaround time)</t>
  </si>
  <si>
    <t>Percentage of complaints resolved through early-resolution strategies, where no formal investigation is commenced
(Tracking and analysis of the disposition of complaints)</t>
  </si>
  <si>
    <t>Percentage of complaints responded to within 12 months of acceptance
(Tracking and analysis of Office statistics on response time for complaints)</t>
  </si>
  <si>
    <t>Percentage of PIA consultations/ recommendations that result in an added privacy protection for government programs/initiatives
(Tracking and analysis of the privacy outcome from the PIA consultations/ recommendations)</t>
  </si>
  <si>
    <t>Percentage of audits completed within planned timelines
(Tracking and analysis of time allotted to audits compared to planned times)</t>
  </si>
  <si>
    <t>Percentage of PIA reviews completed within 120 days of receipt
(Tracking and analysis of time allotted to PIA reviews against standard)</t>
  </si>
  <si>
    <t>Percentage of bills and issues with a high or medium relevance to privacy that receive the OPC’s views in the course of the legislative process
(Tracking of statistics on high and medium privacy-relevant bills and issues: total number on which the OPC gave its views, either through Parliamentary committee appearances, submissions or letter)</t>
  </si>
  <si>
    <t>Increased take-up of OPC research
(Statistics on the number of website visits to OPC research papers or their URL links)</t>
  </si>
  <si>
    <t>Annual increase in website visits
(Tracking and analysis of statistics on web site traffic)</t>
  </si>
  <si>
    <t>Reach of target audiences with public education initiatives
(Comparison between ‘intended’ reach with public education initiatives and ‘actual’ reach)</t>
  </si>
  <si>
    <t>Percentage of the Management Accountability Framework (MAF) areas rated strong or acceptable
(Review of results from the biennial MAF self-assessment exercise and annual progress reports)</t>
  </si>
  <si>
    <t>70 percent</t>
  </si>
  <si>
    <t>Percentage of time the Registry of Lobbyists is available to Canadians</t>
  </si>
  <si>
    <t>Commissariat au lobbying du Canada</t>
  </si>
  <si>
    <t>Pourcentage du temps le Registre des lobbyistes est disponible aux Canadiens</t>
  </si>
  <si>
    <t>Téléfilm Canada</t>
  </si>
  <si>
    <t>Nombre de fonctionnaires qui ne se sont pas encore conformés aux exigences linguistiques du Décret d’exemption concernant les langues officielles dans la fonction publique et de son règlement d’application en deçà de la limite de quatre ans</t>
  </si>
  <si>
    <t xml:space="preserve">Réduction du nombre de fonctionnaires qui ne satisfont pas aux exigences linguistiques sans exemption valide
</t>
  </si>
  <si>
    <t>Nombre de bénéficiaires d’un droit de priorité nommés à un poste pour lequel ils possèdent les qualifications essentielles</t>
  </si>
  <si>
    <t>Maintien du pourcentage de placements comparativement au nombre moyen de dossiers de priorité actifs</t>
  </si>
  <si>
    <t>Nombre d’organisations dont les pratiques de dotation sont jugées incompatibles avec les exigences de la Loi sur l’emploi dans la fonction publique (LEFP) et les lignes directrices et règlements de la CFP</t>
  </si>
  <si>
    <t>Diminution d’un exercice à l’autre</t>
  </si>
  <si>
    <t>Degré de sensibilisation des fonctionnaires à l’égard de leurs droits et responsabilités légales quant aux activités politiques</t>
  </si>
  <si>
    <t>Augmentation du degré de sensibilisation des fonctionnaires à l’égard de leurs droits et responsabilités légales quant aux activités politiques, comparativement aux données de référence les plus récentes</t>
  </si>
  <si>
    <t>Nombre d’organisations qui répondent aux attentes relatives au CRGD et qui font état d’un rendement satisfaisant aux attentes de la CFP en la matière</t>
  </si>
  <si>
    <t>Hausse ou maintien du pourcentage d’organisations dont le rendement est acceptable ou supérieur</t>
  </si>
  <si>
    <t>Activités de surveillance (suivi, vérifications et études) menées par la CFP</t>
  </si>
  <si>
    <t>Cycle de vérification de sept ans permettant d’effectuer une vérification de toutes les organisations</t>
  </si>
  <si>
    <t>Réalisation d’études et de diverses analyses des tendances au moyen de données administratives et de résultats de sondages pour répondre aux besoins continus de données empiriques et d’éléments probants dans le cadre du suivi des décisions prises</t>
  </si>
  <si>
    <t xml:space="preserve">Réalisation des études prévues dans le plan d’études
</t>
  </si>
  <si>
    <t>Niveau d’utilisation des produits et services de sélection de la CFP et des résultats de sondages ou de rétroaction des groupes de discussion confirmant les besoins de la clientèle et degré de satisfaction de la clientèle à cet égard</t>
  </si>
  <si>
    <t>Résultats satisfaisants 90 % du temps d’après les sondages et les consultations, hausse ou maintien du nombre d’organisations clientes et de la demande de produits et services par rapport aux années précédentes, mise en œuvre d’une méthodologie officielle exigeant de cerner les besoins de la clientèle</t>
  </si>
  <si>
    <t>Commission de la fonction publique du Canada</t>
  </si>
  <si>
    <t>Unqualified audit opinion on PSC financial statements</t>
  </si>
  <si>
    <t>The PSC maintains unqualified audit opinion on its 2011-2012 financial statements and will develop a strategy for the audit of its 2012-2013 financial statements</t>
  </si>
  <si>
    <t>Implement an operational risk management framework to guide innovation, ensuring initiatives are aligned with a performance management strategy, subject to timely and relevant performance measurement and quality assurance across all branches of the organization</t>
  </si>
  <si>
    <t>Continued progress made to strengthen the PSC's and internal services performance management in line with Management Accountability Framework expectations. Develop and embed performance indicators in key risk management activities</t>
  </si>
  <si>
    <t>Improve the effectiveness and efficiency of corporate business processes, and further integrate HR planning, IT, and program and project planning to ensure the optimal deployment of resources to the highest-priority areas</t>
  </si>
  <si>
    <t>Implement mature planning and reporting regimes that ensure the availability of information for organizational decision-making and accountability; improve performance measurement and our ability to report on expected results for Canadians</t>
  </si>
  <si>
    <t>Implement and maintain programs and activities, such as the PSC's Strategic Learning Program, in support of a committed and engaged workforcethat is critical to the PSC's success in delivering on its mandate , both now and in the future</t>
  </si>
  <si>
    <t>Maintain results of centrally driven performance reports, surveys and other oversight measures (Management Accountability Framework, Departmental Staffing Accountability Report) at an acceptable or higher level of assessment for activities related to HR management</t>
  </si>
  <si>
    <t>Opinion sans réserve sur les états financiers de la CFP</t>
  </si>
  <si>
    <t>Maintien d’une opinion sans réserve sur les états financiers de la CFP pour l’exercice 2011-2012 et mise au point d’une stratégie en vue de la vérification de ses états financiers pour l’exercice 2012-2013</t>
  </si>
  <si>
    <t>Application d’un cadre de gestion des risques opérationnels pour orienter l’innovation, tout en faisant en sorte que les initiatives soient compatibles avec la stratégie de gestion du rendement et qu’elles fassent l’objet d’une assurance de la qualité et d’une mesure du rendement pertinentes, effectuées en temps opportun, à l’échelle de toutes les directions générales de l’organisation</t>
  </si>
  <si>
    <t>Amélioration de l’efficacité et de l’efficience des processus opérationnels de l’organisation et intégration avancée de la planification des RH, des TI et des programmes et projets en vue d’assurer l’affectation optimale des ressources dans les domaines les plus prioritaires</t>
  </si>
  <si>
    <t>Mise en œuvre et maintien de programmes et d’activités, comme le programme d’apprentissage stratégique de la CFP, à l’appui d’un effectif engagé qui est essentiel à la réussite de la CFP dans l’exécution de son mandat, maintenant et dans l’avenir</t>
  </si>
  <si>
    <t>Réalisation continue de progrès  visant à renforcer la gestion du rendement à la CFP, notamment en ce qui a trait aux services internes, conformément aux attentes relatives au Cadre de responsabilisation de gestion; élaboration d’indicateurs de rendement pour les principales activités de gestion des risques et intégration de ces indicateurs</t>
  </si>
  <si>
    <t>Mise en place de régimes établis de planification et de production de rapports qui assurent la disponibilité de l’information aux fins de prise de décisions et de responsabilisation au sein de l’organisation; amélioration de la mesure du rendement et de notre capacité de rendre compte des résultats attendus à la population canadienne</t>
  </si>
  <si>
    <t>Maintien de résultats acceptables ou supérieurs lors de l’évaluation des activités liées à la gestion des RH selon les rapports de rendement, les sondages et les autres mesures de surveillance centralisés (Cadre de responsabilisation de gestion, Rapport ministériel sur l’obligation de rendre compte en dotation)</t>
  </si>
  <si>
    <t>Agence spatiale canadienne</t>
  </si>
  <si>
    <t>Bureau du directeur général des élections</t>
  </si>
  <si>
    <t>Pourcentage de Canadiens qui estiment qu'Élections Canada administre les élections de manière équitable</t>
  </si>
  <si>
    <t>Coût des élections par électeur</t>
  </si>
  <si>
    <t>Pourcentage de bureaux des directeurs du scrutin qui sont pleinement opérationnels dans les sept jours suivant le début d'un scrutin</t>
  </si>
  <si>
    <t>Pourcentage de non-votants qui affirment ne pas avoir voté pour des raisons administratives</t>
  </si>
  <si>
    <t>Pourcentage de bureaux de scrutin ouverts à l'heure prévue</t>
  </si>
  <si>
    <t>Pourcentage d'électeurs qui sont satisfaits de leur expérience de vote</t>
  </si>
  <si>
    <t>Pourcentage de Canadiens qui sont au courant des diverses méthodes de vote possibles</t>
  </si>
  <si>
    <t>Pourcentage de Canadiens qui savent comment et où voter</t>
  </si>
  <si>
    <t>Pourcentage de bureaux de scrutin qui transmettent les résultats préliminaires après la fermeture des bureaux</t>
  </si>
  <si>
    <t>Différence entre les résultats préliminaires et les résultats validés</t>
  </si>
  <si>
    <t>Différence entre les résultats déclarés et les résultats issus de dépouillements judiciaires</t>
  </si>
  <si>
    <t>Pourcentage de commissaires qui sont satisfaits des services et de l'appui fournis par Élections Canada</t>
  </si>
  <si>
    <t>Pourcentage de Canadiens qui affirment avoir confiance en l’équité des activités régulatoires d’Élections Canada</t>
  </si>
  <si>
    <t>Pourcentage de candidats qui affirment avoir confiance en l’équité des activités régulatoires d’Élections Canada</t>
  </si>
  <si>
    <t xml:space="preserve">Pourcentage de rapports financiers présentés dans les quatre mois suivant le jour du scrutin </t>
  </si>
  <si>
    <t>Nombre de corrections et de modifications importantes à apporter aux rapports</t>
  </si>
  <si>
    <t>Pourcentage de candidats qui comprennent leurs obligations et responsabilités à l’égard des plafonds de contribution établis dans la Loi électorale du Canada</t>
  </si>
  <si>
    <t>Nombre de cas assujettis aux mesures d’application de la Loi</t>
  </si>
  <si>
    <t>Pourcentage de Canadiens qui croient être en mesure de prendre une décision éclairée quant à leur participation</t>
  </si>
  <si>
    <t>Pourcentage de Canadiens qui comprennent l'importance de voter</t>
  </si>
  <si>
    <t>Pourcentage de Canadiens qui comprennent la valeur de participer au processus électoral</t>
  </si>
  <si>
    <t>Pourcentage d'intervenants internationaux et canadiens qui ont l'intention d'intégrer leurs pratiques exemplaires communes</t>
  </si>
  <si>
    <t>Pourcentage de parlementaires qui sont satisfaits de la qualité du rapport de recommandations du directeur général des élections</t>
  </si>
  <si>
    <t>Commissariat à l’information du Canada</t>
  </si>
  <si>
    <t>Pourcentage (i) des dossiers administratifs et (ii) des dossiers prioritaires résolus dans les délais établis</t>
  </si>
  <si>
    <t>Pourcentage des recommandations à la suite (i) d’enquêtes sur les plaintes et (ii) des fiches de rendement et des enquêtes systémiques qui sont adoptées</t>
  </si>
  <si>
    <t>Pourcentage de rapports des comités parlementaires, de transcriptions parlementaires et de textes du Hansard liés à l’accès à l’information qui mentionnent les points de vue et les conseils du Commissariat</t>
  </si>
  <si>
    <t>85 % des documents parlementaires pertinents mentionnent le Commissariat</t>
  </si>
  <si>
    <t>Affaires autochtones et Développement du Nord Canada</t>
  </si>
  <si>
    <t>Service des poursuites pénales du Canada</t>
  </si>
  <si>
    <t>Pourcentage des dossiers de litiges, qui font l’objet d’une poursuite, tranchés au mérite (c.-à-d., en fonction du résultat le plus grave : plaidoyer de culpabilité, plaidoyer de culpabilité à une accusation réduite ou à une autre accusation, condamnation, condamnation à une accusation réduite ou à une autre accusation, libération et acquittement)</t>
  </si>
  <si>
    <t>Pourcentage de dossiers de litiges non tranchés sur le mérite</t>
  </si>
  <si>
    <t>Taux de diplômés des Premières nations et des Inuits, mesurés en pourcentage de diplômés d'études secondaires des Premières nations (par rapport aux autres Canadiens et aux tendances dans les données de recensement par sexe, province et type d'établissement)</t>
  </si>
  <si>
    <t>Augmentation de 8 % sur cinq ans, de 2011-2012 à 2016-2017</t>
  </si>
  <si>
    <t>Taux d'obtention d'un diplôme d'études postsecondaires par les Premières nations et les Inuits, mesuré selon le pourcentage de la population des Premières nations et des Inuits ayant obtenu un certificat d'études postsecondaires</t>
  </si>
  <si>
    <t>Objectif pour une augmentation du niveau de scolarité en cours d'élaboration et en attente des résultats du recensement de 2011</t>
  </si>
  <si>
    <t>Changement positif dans les indices de bien-être des personnes, des familles et des collectivités</t>
  </si>
  <si>
    <t>Objectifs en cours d'élaboration – la collecte de données devant commencer le 1er avril 2013</t>
  </si>
  <si>
    <t>Respect des normes de service relatives à l'inscription, à l'effectif, aux successions, aux annuités prévues dans les traités et à l'argent des Indiens, conformément à la Loi sur les Indiens et à d'autres lois et règlements connexes, comme en témoignent les résultats des sous-activités</t>
  </si>
  <si>
    <t>Des normes de service et des objectifs de rendement sont définis pour chacune des sous-activités</t>
  </si>
  <si>
    <t xml:space="preserve">70% by March 31, 2013 </t>
  </si>
  <si>
    <t>50% by March 31, 2013</t>
  </si>
  <si>
    <t xml:space="preserve">Percentage of productive active negotiation tables </t>
  </si>
  <si>
    <t>90% of active tables by March 31, 2013</t>
  </si>
  <si>
    <t>Percentage of applications/claims responded to within the IRSSA service standards</t>
  </si>
  <si>
    <t># of applications / claims addressed within service standards by March 19, 2013</t>
  </si>
  <si>
    <t>Greater than 57% by March 31, 2016</t>
  </si>
  <si>
    <t>Percent change in labour participation</t>
  </si>
  <si>
    <t>Increased employment in 2011 census</t>
  </si>
  <si>
    <t>Proportion of MNSI organizations in compliance with the relevant provincial or federal society laws and their bylaws</t>
  </si>
  <si>
    <t>Number of membership cards issued by Métis organizations' membership systems</t>
  </si>
  <si>
    <t>Target will be established once work plans are received (March 31, 2012)</t>
  </si>
  <si>
    <t>Proportion of province-wide Métis organizations that have in place objectively verifiable membership systems</t>
  </si>
  <si>
    <t>4 out of 5 by March 31, 2017</t>
  </si>
  <si>
    <t>Pourcentage de Premières nations qui disposent d'un plan pour développer la capacité de gouvernance</t>
  </si>
  <si>
    <t>50 % d'ici le 31 mars 2013</t>
  </si>
  <si>
    <t>Pourcentage de Premières nations ne faisant pas l'objet d'une intervention financière, tel que définit dans la Politique de la prévention et gestion des manquements du Ministère</t>
  </si>
  <si>
    <t>70 % d'ici le 31 mars 2013</t>
  </si>
  <si>
    <t>Pourcentage de tables de négociation actives qui sont productives</t>
  </si>
  <si>
    <t>90 % des tables actives d'ici le 31 mars 2013</t>
  </si>
  <si>
    <t>75 % d'ici le 31 mars 2013</t>
  </si>
  <si>
    <t>Pourcentage d’initiatives ou de structures établies à l’appui de relations fondées sur des traités historiques et modernes</t>
  </si>
  <si>
    <t>Pourcentage des demandes/réclamations traitées en conformité avec les normes de services de la CRRPI</t>
  </si>
  <si>
    <t>Nombre de demandes/réclamations traitées en conformité avec les normes de service d'ici le 19 mars 2013</t>
  </si>
  <si>
    <t>Taux de survie des entreprises autochtones trois ans après avoir reçu une contribution financière dans le cadre du Programme de développement des entreprises autochtones (PDEA)</t>
  </si>
  <si>
    <t>Pourcentage des contrats attribués aux Autochtones par rapport aux dépenses fédérales en approvisionnement</t>
  </si>
  <si>
    <t>2 % d'ici le 31 mars 2013</t>
  </si>
  <si>
    <t>Taux de croissance des revenus des collectivités inuites et des Premières nations générés par le développement économique</t>
  </si>
  <si>
    <t>Taux de croissance supérieur au taux d'inflation d'ici le 31 mars 2013</t>
  </si>
  <si>
    <t>Les normes de service sont satisfaites (10 jours pour l'enregistrement à l'AC)</t>
  </si>
  <si>
    <t>90 % d'ici le 31 mars 2013</t>
  </si>
  <si>
    <t>Pourcentage des baux et des permis gérés dans NetLands (c.‑à‑d. le nombre de baux et de permis enregistrés au Registre des terres indiennes par rapport au nombre figurant dans le système de surveillance NetLands)</t>
  </si>
  <si>
    <t>Nombre de sites contaminés ayant fait l'objet d'un assainissement</t>
  </si>
  <si>
    <t>6 d'ici le 31 mars 2013</t>
  </si>
  <si>
    <t xml:space="preserve">Changement favorable dans la cote de l'indice de bien-être des collectivités (sous-indices de l'emploi, du revenu, de l'éducation et du logement) </t>
  </si>
  <si>
    <t>Supérieure à 57 % d'ici le 31 mars 2016</t>
  </si>
  <si>
    <t>Réalisation des cinq étapes du transfert des responsabilités aux T.N.‑O. et au Nunavut (protocole, entente de principe, entente définitive, loi et mise en œuvre)</t>
  </si>
  <si>
    <t>T.N.‑O. : Compléter l'étape 3; Nunavut : entamer l'étape 2 d'ici le 31 mars 2013</t>
  </si>
  <si>
    <t>Poids estimatif des aliments admissibles achetés par habitant</t>
  </si>
  <si>
    <t>Augmentation annuelle par habitant d'ici le 31 mars 2013</t>
  </si>
  <si>
    <t xml:space="preserve">Diminution en pourcentage (%) dans la concentration des contaminants dans le Nord </t>
  </si>
  <si>
    <t>Diminution de 5 % dans la concentration par rapport aux niveaux de 1990 d'ici le 31 mars 2014</t>
  </si>
  <si>
    <t>Lancement de la Station de recherche du Canada dans l'Extrême-Arctique</t>
  </si>
  <si>
    <t>Compléter le concept pour les installations de la SRCEA d'ici le 31 mars 2013</t>
  </si>
  <si>
    <t>Cote améliorée pour l'Institut Fraser</t>
  </si>
  <si>
    <t>Pourcentage des projets approuvés dans les délais prescrits</t>
  </si>
  <si>
    <t xml:space="preserve">Les décisions sur les mesures à prendre sont rendues dans les 6 mois suivant la réception d'une recommandation d'un organisme d'évaluation environnementale </t>
  </si>
  <si>
    <t>Améliorer la cote de l'Institut Fraser de 10 positions d'ici le 31 mars 2014</t>
  </si>
  <si>
    <t>100 % d'ici le 31 mars 2014</t>
  </si>
  <si>
    <t>Changement en pourcentage dans la participation à la main-d'œuvre</t>
  </si>
  <si>
    <t>Taux accrus d'emploi dans le recensement de 2011</t>
  </si>
  <si>
    <t>Proportion des organisations MINI qui se conforment aux lois de sociétés provinciales ou fédérales pertinentes et à leurs règlements administratifs</t>
  </si>
  <si>
    <t>100 % d'ici le 31 mars 2013</t>
  </si>
  <si>
    <t>Nombre de cartes de membre délivrées par les systèmes d'adhésion des organisations métisses</t>
  </si>
  <si>
    <t>L'objectif sera établi une fois que les plans de travail seront reçus (31 mars 2012)</t>
  </si>
  <si>
    <t>Proportion d'organisations métisses à l'échelle d'une province qui disposent de systèmes d'adhésion qui peuvent être vérifiés objectivement</t>
  </si>
  <si>
    <t>4 sur 5 d'ici le 31 mars 2017</t>
  </si>
  <si>
    <t>34 % d'ici le 31 mars 2013</t>
  </si>
  <si>
    <t>92 % d'ici le 31 mars 2013</t>
  </si>
  <si>
    <t>Comparaison entre, d'une part, le revenu net des producteurs tiré du marché (RNM) pour l'année en cours, plus les paiements reliés à la GRE, et, d'autre part, le RNM moyen des cinq années précédentes, plus les paiements reliés à la GRE Cible : 85 % du RNM moyen des cinq années précédentes, plus les paiements reliés à la GRE</t>
  </si>
  <si>
    <t>85 % d'ici le 31 mars 2013</t>
  </si>
  <si>
    <t>Pourcentage de producteurs qui jugent que les programmes de GRE sont des outils efficaces pour gérer les pertes de revenu</t>
  </si>
  <si>
    <t>Au moins 70 % des producteurs interrogés qui ont subi des pertes de revenu, d'ici le 31 mars 2013</t>
  </si>
  <si>
    <t>Pourcentage de producteurs qui participent à des programmes de type HACCP et qui déclarent avoir adopté des pratiques liées à la salubrité des aliments</t>
  </si>
  <si>
    <t xml:space="preserve">45 % d'ici le 31 mars 2013
</t>
  </si>
  <si>
    <t>Croissance des exportations totales de produits agricoles et alimentaires</t>
  </si>
  <si>
    <t>40 milliards de dollars d'ici le 31 mars 2013</t>
  </si>
  <si>
    <t>Nombre de politiques de réglementation qui ont été modifiées pour faciliter l'innovation dans le domaine des allégations santé, des aliments nouveaux ou des ingrédients</t>
  </si>
  <si>
    <t>5 d'ici le 31 mars 2013</t>
  </si>
  <si>
    <t>Nombre de demandes concernant des pesticides à usage limité, des allégations santé, des aliments nouveaux et des ingrédients qui répondent aux exigences réglementaires</t>
  </si>
  <si>
    <t>45 par an d'ici le 31 mars 2013</t>
  </si>
  <si>
    <t>Nombre d'outils de lutte antiparasitaire présentant des risques réduits qui sont disponibles</t>
  </si>
  <si>
    <t>4 par an d'ici le 31 mars 2013</t>
  </si>
  <si>
    <t>Part du marché intérieur des producteurs canadiens de poulet, d'œufs, d'œufs d'incubation et de dinde</t>
  </si>
  <si>
    <t>80 % d'ici le 31 mars 2013</t>
  </si>
  <si>
    <t>Fluctuations des prix à la consommation du poulet, des œufs et de la dinde égales à plus ou moins 10 % de celles des prix des autres produits agricoles d'ici le 31 mars 2013</t>
  </si>
  <si>
    <t>Fluctuations des prix à la consommation du poulet, des œufs et de la dinde inférieures à celles des prix des autres sources de protéines animales d'ici le 31 mars 2013</t>
  </si>
  <si>
    <t xml:space="preserve">Hausse de la valeur ajoutée nette en agriculture </t>
  </si>
  <si>
    <t>16,562 millions de dollars d'ici le 31 mars 2014</t>
  </si>
  <si>
    <t>Pourcentage d'entreprises participant aux programmes de développement de l'agroentreprise qui ont atteint leurs objectifs commerciaux/ professionnels</t>
  </si>
  <si>
    <t>55 % d'ici le 31 mars 2013</t>
  </si>
  <si>
    <t>Nombre de collectivités dans 20 régions rurales sélectionnées où des décisions ou des mesures sont prises pour mettre en œuvre de nouvelles activités économiques découlant des activités de collaboration du Partenariat rural du Canada</t>
  </si>
  <si>
    <t>30 d'ici le 31 mars 2013</t>
  </si>
  <si>
    <t>Nombre de coopératives créées</t>
  </si>
  <si>
    <t>40 (pour l'année) d'ici le 31 mars 2013</t>
  </si>
  <si>
    <t xml:space="preserve">Commission de révision agricole du Canada
</t>
  </si>
  <si>
    <t>Commission canadienne du lait</t>
  </si>
  <si>
    <t xml:space="preserve">Agence canadienne d'inspection des aliments </t>
  </si>
  <si>
    <t>Le pourcentage d'établissements agréés et inspectés par le gouvernement fédéral et jugés conformes à la réglementation fédérale</t>
  </si>
  <si>
    <t>98 %</t>
  </si>
  <si>
    <t>Le pourcentage de mises en garde publiques liées aux rappels d'aliments de catégorie 1 qui sont émises dans les 24 heures suivant une décision de rappel</t>
  </si>
  <si>
    <t>100 %</t>
  </si>
  <si>
    <t>Le pourcentage de tous les rappels d'aliments diffusés sur le site Web de l'ACIA, dans un délai de deux jours ouvrables, sans qu'une mise en garde publique soit émise</t>
  </si>
  <si>
    <t>95 %</t>
  </si>
  <si>
    <t>Le pourcentage de produits alimentaires canadiens conformes à la réglementation fédérale</t>
  </si>
  <si>
    <t>Le pourcentage de produits alimentaires importés jugés conformes à la réglementation fédérale</t>
  </si>
  <si>
    <t>Le pourcentage de maladies animales à déclaration obligatoire introduites au Canada par des voies particulières visées par règlement</t>
  </si>
  <si>
    <t>Le pourcentage d'interventions liées aux maladies d'origine zoonotique et d'enquêtes épidémiologiques menées à terme en respectant les normes de service</t>
  </si>
  <si>
    <t>Tendance historique (d'une année à l'autre)</t>
  </si>
  <si>
    <t>Le pourcentage d'expéditions d'animaux et de produits connexes agréés respectant les exigences d'importation imposées par le pays de destination</t>
  </si>
  <si>
    <t>99 %</t>
  </si>
  <si>
    <t>Le Canada est sur la liste des pays exempts des maladies animales à déclaration obligatoire de l'Organisation mondiale de la santé animale (OIE)</t>
  </si>
  <si>
    <t>Que le Canada fasse partie de la liste tous les ans</t>
  </si>
  <si>
    <t>Le pourcentage d'interventions liées aux maladies et aux enquêtes épidémiologiques menées à terme en respectant les normes de service</t>
  </si>
  <si>
    <t>L'examen systématique régulier et, le cas échéant, mise à jour des manuels destinés aux cadres de l'ACIA responsables de la santé animale et des documents d'orientation à l'intention de l'industrie</t>
  </si>
  <si>
    <t>Le nombre d'exercices de simulation en vue de la préparation aux urgences effectués par rapport au nombre d'exercices prévus</t>
  </si>
  <si>
    <t>Le pourcentage de cas soupçonnés de maladies transfrontalières et de nouvelles maladies préoccupantes pour lesquels une enquête a débuté dans les 24 heures qui ont suivi la déclaration</t>
  </si>
  <si>
    <t>Une fois tous les deux ans</t>
  </si>
  <si>
    <t>Le pourcentage de cas pour lesquels l'ACIA a communiqué avec les principaux intervenants dans les 24 heures qui ont suivi la déclaration de cas confirmés de maladies transfrontalières ou de nouvelles maladies préoccupantes</t>
  </si>
  <si>
    <t>Le nombre de nouvelles maladies exotiques et de ravageurs à déclaration obligatoire qui ont été introduits au Canada par des voies particulières visées par règlement et qui se sont établis</t>
  </si>
  <si>
    <t>Le pourcentage de plantes et de produits végétaux indigènes conformes à la réglementation canadienne et aux accords internationaux</t>
  </si>
  <si>
    <t>Le pourcentage de cas confirmés de la présence de ravageurs justiciables de quarantaine pour lesquels un avis a été émis</t>
  </si>
  <si>
    <t>Le pourcentage d'avis émis en temps opportun</t>
  </si>
  <si>
    <t>Le pourcentage d'envois de végétaux et de produits végétaux certifiés (lots) respectant les exigences d'importation imposées par le pays de destination</t>
  </si>
  <si>
    <t>90 %</t>
  </si>
  <si>
    <t>Le nombre de positions adoptées par le Canada relativement aux règles et aux normes clés régissant le commerce des aliments, des animaux, des végétaux et de leurs produits, qui sont efficacement encouragées</t>
  </si>
  <si>
    <t>Le nombre d'initiatives prises par l'ACIA afin de promouvoir les intérêts du Canada dans le cadre des réunions d'organismes internationaux de normalisation</t>
  </si>
  <si>
    <t>Le nombre de mesures prises en vue de résoudre les problèmes signalés par le Secrétariat à l'accès aux marchés</t>
  </si>
  <si>
    <t>Le nombre d'ententes techniques négociées</t>
  </si>
  <si>
    <t>Le nombre de plans d'action auxquels l'ACIA a contribué</t>
  </si>
  <si>
    <t>Le nombre d'enjeux à propos desquels l'ACIA a formulé un avis</t>
  </si>
  <si>
    <t>Le nombre d'initiatives de coopération qui ont été menées à bien</t>
  </si>
  <si>
    <t>Le nombre de comités et de groupes de travail auxquels a participé l'ACIA</t>
  </si>
  <si>
    <t>10 par année</t>
  </si>
  <si>
    <t>5 par année</t>
  </si>
  <si>
    <t>3 par année</t>
  </si>
  <si>
    <t>10 par année, aux 3 ans</t>
  </si>
  <si>
    <t>Conseil des produits agricoles du Canada</t>
  </si>
  <si>
    <t xml:space="preserve">Consultations de pages Web de produits d'information des Services aux contribuables </t>
  </si>
  <si>
    <t xml:space="preserve">Pourcentage du matériel de référence internes mis à jour avec précision à l'intention des agents des services fiscaux et d'organismes de bienfaisance </t>
  </si>
  <si>
    <t xml:space="preserve">Pourcentage des vérifications et des activités liées aux organismes de bienfaisance, aux régimes enregistrés et à la taxe à la consommation qui ont été menées par rapport à ce qui avait été prévu </t>
  </si>
  <si>
    <t xml:space="preserve">Tendance à la hausse </t>
  </si>
  <si>
    <t>Agence du revenu du Canada</t>
  </si>
  <si>
    <t xml:space="preserve">Conformité sur douze mois aux engagements à l'égard des niveaux de service liés à la rapidité d'exécution du traitement des déclarations des particuliers, des entreprises et de TPS/TVH </t>
  </si>
  <si>
    <t xml:space="preserve">Pourcentage de la valeur en dollar des comptes clients qui ont été réglés au cours de l'exercice par rapport à la valeur en dollar des comptes clients (arrivage) qui ont été reçus au cours de l'exercice </t>
  </si>
  <si>
    <t>Pourcentage des charges de travail importantes liées à l'observation en matière de déclaration qui ont été achevées par rapport à ce qui a été prévu</t>
  </si>
  <si>
    <t xml:space="preserve">Tendance du taux de changement (pourcentage des vérifications et des autres charges de travail importantes achevées pour lesquelles de nouvelles cotisations d'impôt ont été établies) </t>
  </si>
  <si>
    <t xml:space="preserve">Amélioration du taux de changement sur douze mois  
</t>
  </si>
  <si>
    <t xml:space="preserve">Les niveaux ciblés concernant la rapidité d'exécution et d'uniformité pour les oppositions liées à l'impôt sur le revenu et à la taxe à la consommation, les appels du RPC/AE à la ministre et les plaintes liées au service sont atteints </t>
  </si>
  <si>
    <t xml:space="preserve">98 % (examen) 90 % (plaintes liées au service) </t>
  </si>
  <si>
    <t xml:space="preserve">Les niveaux ciblés de transparence et d'impartialité pour les oppositions liées à l'impôt sur le revenu et à la taxe à la consommation, les appels RPC/AE à la ministre et les plaintes liées au service sont atteints. </t>
  </si>
  <si>
    <t xml:space="preserve">98 % (examen) 90 % (plaintes liées au service)  
</t>
  </si>
  <si>
    <t xml:space="preserve">Pourcentage des dix normes de service en vigueur pour l'administration des prestations et les demandes de renseignements sur les prestations qui ont satisfait à la norme de rendement ciblée </t>
  </si>
  <si>
    <t xml:space="preserve">La dette de paiement en trop de la prestation fiscale canadienne pour enfants comme pourcentage des paiements émis </t>
  </si>
  <si>
    <t xml:space="preserve">moins de 0,4 %  
</t>
  </si>
  <si>
    <t>Citoyenneté et Immigration Canada</t>
  </si>
  <si>
    <t>Croissance de la main-d’œuvre attribuée à la migration économique</t>
  </si>
  <si>
    <t>30 % – 60 %</t>
  </si>
  <si>
    <t>Mesure dans laquelle la limite inférieure de la fourchette indiquée dans le Plan annuel des niveaux d’immigration a été atteinte en ce qui concerne le nombre de résidents permanents sélectionnés pour des motifs économiques</t>
  </si>
  <si>
    <t>100 % de 150 000 pour 2012</t>
  </si>
  <si>
    <t>Réussite économique des résidents permanents sélectionnés pour des motifs économiques (mesurée par les taux d’emploi, la participation au marché du travail, les salaires) comparativement à la réussite économique des Canadiens de naissance</t>
  </si>
  <si>
    <t>100 % de la réussite économique des résidents permanents est égale à celle des personnes nées au Canada</t>
  </si>
  <si>
    <t>Taux d’approbation des demandes de travailleurs temporaires pour des permis de travailleurs étrangers temporaires</t>
  </si>
  <si>
    <t>90 % (taux moyen d’acceptation de ces dernières années)</t>
  </si>
  <si>
    <t>Taux d’approbation des demandes d’étudiants pour des permis d’études</t>
  </si>
  <si>
    <t>De 81 à 85 %</t>
  </si>
  <si>
    <t>Mesure dans laquelle la limite inférieure de la fourchette indiquée dans le plan annuel des niveaux d’immigration a été atteinte en ce qui concerne le nombre d’immigrants dont la demande pour motifs d’ordre humanitaire a été acceptée</t>
  </si>
  <si>
    <t xml:space="preserve">100 % des 59 800 admissions pour 2012 au titre de la réunification des familles
100 % des 7 600 admissions pour 2012 pour motifs d’ordre humanitaire </t>
  </si>
  <si>
    <t>Pourcentage de décisions concernant des demandes pour motifs d’ordre humanitaire accueillies par la Cour fédérale</t>
  </si>
  <si>
    <t>Pourcentage de réfugiés réinstallés dans le monde, que le Canada réinstalle (dépend des actions des autres pays)</t>
  </si>
  <si>
    <t xml:space="preserve">De 8 à 12 %
</t>
  </si>
  <si>
    <t>Nombre d’arrivées de réfugiés réinstallés</t>
  </si>
  <si>
    <t>De 11 500 à 14 000 réfugiés admis, tel qu’il est indiqué dans le plan des niveaux d’immigration de 2012</t>
  </si>
  <si>
    <t>Nombre de personnes réputées protégées au Canada (ayant fait l’objet d’une décision favorable rendue par la Commission de l’immigration et du statut de réfugié ou à l’issue d’un examen des risques avant renvoi) et de personnes à leur charge à l’étranger auxquelles la résidence permanente a été accordée</t>
  </si>
  <si>
    <t>De 11 000 à 13 000 personnes admises, tel qu’il est indiqué dans le plan des niveaux d’immigration de 2012</t>
  </si>
  <si>
    <t>Variance du pourcentage de la participation au marché du travail des immigrants qui résident au Canada depuis moins de 5 ans par rapport aux personnes nées au Canada</t>
  </si>
  <si>
    <t>Au plus -3 % par rapport aux personnes nées au Canada</t>
  </si>
  <si>
    <t>Variance du pourcentage de la participation au marché du travail des immigrants qui résident au Canada depuis 5 à 10 ans par rapport aux personnes nées au Canada</t>
  </si>
  <si>
    <t>Au plus -1 % par rapport aux personnes nées au Canada</t>
  </si>
  <si>
    <t>Pourcentage de nouveaux arrivants maîtrisant le niveau 4 ou plus des Niveaux de compétence linguistique canadiens (NCLC)</t>
  </si>
  <si>
    <t>90 % des immigrants qui demandent la citoyenneté auront atteint le niveau 4 des NCLC ou plus</t>
  </si>
  <si>
    <t>Taux d’acquisition de la citoyenneté chez les nouveaux arrivants admissibles</t>
  </si>
  <si>
    <t>75 % ou plus</t>
  </si>
  <si>
    <t>Sentiment d’appartenance au Canada pour les nouveaux arrivants et les personnes nées au Canada</t>
  </si>
  <si>
    <t>Maintenir à plus de 70 % la réponse globale pour l’obtention d’un fort sentiment d’appartenance et maintenir l’écart dans les 10 % entre les immigrants et les personnes nées au Canada</t>
  </si>
  <si>
    <t>Pourcentage annuel de participants et bénéficiaires du programme qui signalent être davantage en mesure d’appuyer une société intégrée</t>
  </si>
  <si>
    <t>75 %</t>
  </si>
  <si>
    <t>Nombre de cas de tuberculose (TB) active constatés lors d’un examen médical de l’immigration, traités et rendus inactifs</t>
  </si>
  <si>
    <t>Nombre de cas de tuberculose active constatés lors d’un examen médical de l’immigration à l’étranger par rapport au nombre total de nouveaux cas de tuberculose active au Canada</t>
  </si>
  <si>
    <t>Nombre de demandes de visa de résident temporaire traitées, délivrées et refusées pour des raisons de sécurité</t>
  </si>
  <si>
    <t>Les statistiques seront disponibles une fois que le Système mondial de gestion des cas (SMGC) sera entièrement en place</t>
  </si>
  <si>
    <t>Proportion des infractions connues en matière d’immigration, par pays dispensé de l’obligation de visa et pays non dispensé de cette obligation</t>
  </si>
  <si>
    <t>Les statistiques seront disponibles une fois que le SMGC sera entièrement en place</t>
  </si>
  <si>
    <t>Proportion des demandes d’asile, par pays dispensé de l’obligation de visa et pays non dispensé de cette obligation</t>
  </si>
  <si>
    <t>Le pourcentage de demandes d’asile varie de 58 à 70 % pour les pays dispensés de l’obligation de visa et de 30 à 42 % pour les pays non dispensés de cette obligation</t>
  </si>
  <si>
    <t>Nombre d’initiatives internationales visant à promouvoir les objectifs du Canada</t>
  </si>
  <si>
    <t>Nombre de positions formulées ou appuyées par le Canada dans le cadre de forums comme l’OIM, les consultations intergouvernementales, l’Organisation pour la sécurité et la coopération en Europe, le Groupe de Puebla, qui se traduisent tôt ou tard dans le débat stratégique international</t>
  </si>
  <si>
    <t>Mesure de l’influence sur l’orientation adoptée par les principaux organismes internationaux</t>
  </si>
  <si>
    <t>Degré de succès dans la promotion des intérêts du Canada dans les négociations pour la résolution d’affaires multilatérales et les discussions bilatérales ou régionales</t>
  </si>
  <si>
    <t>Commission de l'immigration et du statut de réfugié du Canada</t>
  </si>
  <si>
    <t>Décisions claires, complètes et concises en temps opportun</t>
  </si>
  <si>
    <t>Pourcentage de cas des pays d'origine désignés réglés dans un délai de 150 jours</t>
  </si>
  <si>
    <t>96 %</t>
  </si>
  <si>
    <t>86 %</t>
  </si>
  <si>
    <t>Pourcentage de cas ne venant pas d'un pays d'origine désigné réglés dans un délai de 180 jours</t>
  </si>
  <si>
    <t>Coût moyen par cas réglé</t>
  </si>
  <si>
    <t>2 900 $</t>
  </si>
  <si>
    <t>Nombre de cas réglés</t>
  </si>
  <si>
    <t>21 500</t>
  </si>
  <si>
    <t>Pourcentage de cas des pays d'origine désignés réglés (sans audience) dans un délai de 30 jours</t>
  </si>
  <si>
    <t>Pourcentage de cas ne venant pas d'un pays d'origine désigné réglés (sans audience) dans un délai de 120 jours</t>
  </si>
  <si>
    <t>Nombre d'appels réglés</t>
  </si>
  <si>
    <t>3 100 $</t>
  </si>
  <si>
    <t>9 800</t>
  </si>
  <si>
    <t>Pourcentage de contrôles des motifs de détention terminés dans les délais prévus par la loi</t>
  </si>
  <si>
    <t>Pourcentage des enquêtes terminées six mois après que le cas a été déféré</t>
  </si>
  <si>
    <t>Coût moyen par contrôle des motifs de détention</t>
  </si>
  <si>
    <t>800 $</t>
  </si>
  <si>
    <t>Coût moyen par enquête</t>
  </si>
  <si>
    <t>1 000 $</t>
  </si>
  <si>
    <t>Nombre de contrôles des motifs de détention réglés</t>
  </si>
  <si>
    <t>Nombre d'enquêtes réglées</t>
  </si>
  <si>
    <t>16 500</t>
  </si>
  <si>
    <t>2 700</t>
  </si>
  <si>
    <t>Délai moyen de traitement</t>
  </si>
  <si>
    <t>11,7 mois</t>
  </si>
  <si>
    <t>Coût moyen par cas</t>
  </si>
  <si>
    <t>6 500</t>
  </si>
  <si>
    <t>Environnement Canada</t>
  </si>
  <si>
    <t>Pourcentage d’espèces d’oiseaux migrateurs évaluées dans les rapports sur la situation générale dont on juge la situation bonne</t>
  </si>
  <si>
    <t>Hausse de 2 % par rapport à la valeur déclarée antérieurement dans chaque rapport quinquennal sur la situation générale</t>
  </si>
  <si>
    <t>Pourcentage des principaux sites de surveillance nationaux, compris dans l’Indice de la qualité de l’eau douce des Indicateurs canadiens de durabilité de l’environnement, dont la qualité de l'eau était bonne ou excellente</t>
  </si>
  <si>
    <t>50 % des principaux sites de surveillance nationaux à l’intérieur du groupe de données de 2010-2012 dont la qualité de l’eau était bonne ou excellente</t>
  </si>
  <si>
    <t>Pourcentage des écosystèmes canadiens où la santé de l’écosystème a été évaluée comme stable ou en amélioration</t>
  </si>
  <si>
    <t>Pourcentage de la population de la région avertie qui a pris des mesures en réponse aux avertissements météorologiques</t>
  </si>
  <si>
    <t>30 % d’ici 2014</t>
  </si>
  <si>
    <t>Pourcentage de la population ayant indiqué qu’elle comprenait la différence entre une veille et un avertissement météorologique et leur conséquence pour sa sécurité</t>
  </si>
  <si>
    <t>20 % d’ici 2015</t>
  </si>
  <si>
    <t>Pourcentage de populations sensibles cibles, dans des régions choisies, qui reçoivent de l’information sur la cote air santé (CAS) et qui envisagent des changements de comportement éventuels en fonction de la CAS actuelle ou prévue, conformément aux messages relatifs à la santé</t>
  </si>
  <si>
    <t>De 10 % à 20 % de la population sensible (la plage varie en fonction des régions) d’ici 2016</t>
  </si>
  <si>
    <t>Degré jumelé de satisfaction des principaux clients du Service météorologique du Canada (SMC) en fonction de l'énoncé « Les services que le SMC offre répondent à nos besoins »</t>
  </si>
  <si>
    <t>7,5 sur 10 d’ici 2012-2013</t>
  </si>
  <si>
    <t>EDP :
80 % en 2012-2013
PFO :
80 % en 2013-2014</t>
  </si>
  <si>
    <t>Chrome hexavalent : rejets de 1 900 kg (air et eau) d’ici 2015
BPC : 10 kg d’ici 2012</t>
  </si>
  <si>
    <t>Émissions canadiennes de gaz à effet de serre de sources ciblées ou réglementées</t>
  </si>
  <si>
    <t>La cible nationale au Canada est une réduction de 17 % d’ici 2020 sous les niveaux de 2005</t>
  </si>
  <si>
    <t>Qualité canadienne de l’air ambiant (ozone troposphérique)</t>
  </si>
  <si>
    <t>À déterminer. Les cibles seront établies lors de la finalisation de l’approche relative à la gestion des polluants atmosphériques</t>
  </si>
  <si>
    <t>Déclin annuel dans la moyenne pour les 3 prochaines années pour toutes les substances surveillées dans les deux secteurs</t>
  </si>
  <si>
    <t>Règlement sur le nettoyage à sec :
augmentation de 10 % du respect du règlement en 2015-2016 comparativement au chiffre de base de 2012-2013</t>
  </si>
  <si>
    <t>Pourcentage de collectivités réglementées inspectées qui respectent les exigences réglementaires de la Loi sur la Convention concernant les oiseaux migrateurs de 1994</t>
  </si>
  <si>
    <t>90 % d’ici 2012-2013</t>
  </si>
  <si>
    <t>Parcs Canada</t>
  </si>
  <si>
    <t>Nombre de régions naturelles terrestres représentées dans le système des parcs nationaux</t>
  </si>
  <si>
    <t xml:space="preserve">Augmenter le nombre de régions naturelles terrestres représentées le faisant passer de 28 en mars 2007 à 29 sur 39 d’ici mars 2013
</t>
  </si>
  <si>
    <t>Nombre de régions non représentées dans lesquelles des progrès ont été accomplis dans les étapes menant à l’établissement de parcs nationaux</t>
  </si>
  <si>
    <t>Faire des progrès concrets vers l’établissement de parcs nationaux dans 3 régions non représentées</t>
  </si>
  <si>
    <t>Le pourcentage des commémorations annuelles pour les thèmes sous-représentés de l’histoire du Canada</t>
  </si>
  <si>
    <t>33 % des commémorations annuelles le sont pour les thèmes sous-représentés de l’histoire du Canada</t>
  </si>
  <si>
    <t>Nombre de régions marines représentées dans le système des aires marines nationales de conservation</t>
  </si>
  <si>
    <t>Augmenter le nombre de régions marines représentées, le faisant passer de 3 en octobre 2007 à 5 sur 29 d’ici mars 2013</t>
  </si>
  <si>
    <t>Nombre de régions non représentées dans lesquelles des progrès ont été accomplis dans les étapes menant à l’établissement d’aires marines nationales de conservation</t>
  </si>
  <si>
    <t>Faire des progrès concrets vers l’établissement d’aires marines nationales de conservation dans 2 régions non représentées</t>
  </si>
  <si>
    <t>Le nombre de parcs nationaux avec au moins un indicateur d’intégrité écologique amélioré</t>
  </si>
  <si>
    <t>20 parcs nationaux ont un indicateur d’intégrité écologique amélioré d’ici mars 2015</t>
  </si>
  <si>
    <t>Le pourcentage des lieux historiques nationaux où l’état des ressources culturelles d’importance historique nationale (niveau 1) ayant reçu une cote faible qui sont améliorés</t>
  </si>
  <si>
    <t>70 % des lieux historiques nationaux où l’état des ressources culturelles d’importance historique nationale (niveau 1) ayant reçu une cote faible seront améliorés à l’intérieur d’un délai de 5 ans de l’évaluation d’origine</t>
  </si>
  <si>
    <t>Le pourcentage de Canadiens et Canadiennes qui apprécient la valeur significative des lieux patrimoniaux administrés par Parcs Canada</t>
  </si>
  <si>
    <t>60 % de Canadiens et Canadiennes apprécient la valeur significative des lieux patrimoniaux administrés par Parcs Canada, d’ici mars 2014</t>
  </si>
  <si>
    <t>Percentage of Canadians that support the protection and presentation of places administered by Parks Canada</t>
  </si>
  <si>
    <t>80% of Canadians support the protection and presentation of places administered by Parks Canada by March 2014</t>
  </si>
  <si>
    <t>Le pourcentage de Canadiens et Canadiennes qui appuient la protection et la mise en valeur des lieux patrimoniaux administrés par Parcs Canada</t>
  </si>
  <si>
    <t>80 % de Canadiens et Canadiennes appuient la protection et la mise en valeur des lieux patrimoniaux administrés par Parcs Canada, d’ici mars 2014</t>
  </si>
  <si>
    <t>En moyenne, le pourcentage de visiteurs qui considèrent le lieu significatif pour eux</t>
  </si>
  <si>
    <t>En moyenne, 85 % des visiteurs à tous les endroits faisant l’objet d’un sondage considèrent le lieu significatif</t>
  </si>
  <si>
    <t>En moyenne, le pourcentage de visiteurs qui sont satisfaits et en moyenne, le pourcentage qui sont très satisfaits de leur visite</t>
  </si>
  <si>
    <t>En moyenne, 90 % des visiteurs aux endroits faisant l’objet d’un sondage sont satisfaits et en moyenne, 50 % des visiteurs sont très satisfaits de leur visite</t>
  </si>
  <si>
    <t>Le pourcentage des biens contemporains des lotissements urbains dont l’état est maintenu et le pourcentage des biens contemporains des lotissements urbains cotés faibles ou passables dont l’état est amélioré</t>
  </si>
  <si>
    <t>L’état de 75 % des biens contemporains des lotissements urbains est maintenu et l’état de 25 % des biens cotés faibles ou passables est amélioré d’ici mars 2013</t>
  </si>
  <si>
    <t>Le pourcentage des biens contemporains des voies navigables dont l’état est maintenu et le pourcentage des biens contemporains des voies navigables cotés faibles ou passables dont l’état est amélioré</t>
  </si>
  <si>
    <t>L’état de 75 % des biens contemporains des voies navigables est maintenu et l’état de 25 % des biens cotés faibles ou passables est amélioré d’ici mars 2013</t>
  </si>
  <si>
    <t>Le nombre de jours de fermeture des routes de transit en raison de leur état</t>
  </si>
  <si>
    <t>Aucune fermeture des routes de transit en raison de leur état</t>
  </si>
  <si>
    <t xml:space="preserve">Ministère des Finances Canada </t>
  </si>
  <si>
    <t>Solde budgétaire fédéral</t>
  </si>
  <si>
    <t>Compétitivité et efficacité du régime fiscal canadien</t>
  </si>
  <si>
    <t>Stabilité du secteur des services financiers</t>
  </si>
  <si>
    <t>Règlements modifiés en fonction des changements apportés au programme de péréquation dans les dispositions légales relatives au budget</t>
  </si>
  <si>
    <t>Selon les exigences législatives, ou définies par la situation</t>
  </si>
  <si>
    <t>Information fournie en temps opportun aux fins des rapports du gouvernement du Canada</t>
  </si>
  <si>
    <t>Aucune cible, car les documents sont produits selon les besoins et en fonction de la situation</t>
  </si>
  <si>
    <t>Pourcentage atteint des exigences en matière de rapport, y compris les rapports au Parlement, au Bureau du vérificateur général du Canada, aux vérificateurs internes, au Fonds monétaire international et à l'Organisation de coopération et de développement économique, etc.</t>
  </si>
  <si>
    <t>Pourcentage des objectifs de programme atteints</t>
  </si>
  <si>
    <t>100 p. 100 des objectifs de programme atteints</t>
  </si>
  <si>
    <t>Harmonisation des plans d'urgence avec les risques financiers et opérationnels éventuels</t>
  </si>
  <si>
    <t>100 p. 100 des plans harmonisés</t>
  </si>
  <si>
    <t>Tribunal canadien du commerce extérieur</t>
  </si>
  <si>
    <t>PPP Canada Inc.</t>
  </si>
  <si>
    <t>Centre d'analyse des opérations et déclarations financières du Canada</t>
  </si>
  <si>
    <t>70 %</t>
  </si>
  <si>
    <t>50 %</t>
  </si>
  <si>
    <t>Pourcentage des formulaires de rétroaction indiquant l'utilité des communications de cas proactives dans le cadre des efforts de renseignements et d'enquête de partenaires clés.</t>
  </si>
  <si>
    <t>Pourcentage des renseignements stratégiques produits à l'appui d'une priorité ou à la demande d'un partenaire.</t>
  </si>
  <si>
    <t>Le pourcentage de cas où le comportement de conformité s'est amélioré.</t>
  </si>
  <si>
    <t>Le pourcentage de demandes de renseignements généraux pour lesquelles une réponse a été fournie à l'intérieur du délai établi.</t>
  </si>
  <si>
    <t>Tendance à la hausse. Une méthodologie sera lancée en 2012-2013</t>
  </si>
  <si>
    <t>Pêches et Océans Canada</t>
  </si>
  <si>
    <t>Pourcentage des grands stocks de poissons où le taux ou le niveau de capture est équivalent ou inférieur aux niveaux approuvés (p. ex. niveau de capture de référence, quotae*)</t>
  </si>
  <si>
    <t>Valeur au débarquement de la pêche commerciale</t>
  </si>
  <si>
    <t>1,6 milliard $ (valeur 2009) d'ici le 31 mars 2013</t>
  </si>
  <si>
    <t>85% d'ici le 31 mars 2013</t>
  </si>
  <si>
    <t>Valeur de la pêche récréative</t>
  </si>
  <si>
    <t>7,5 milliards $ d'ici le 31 mars 2017</t>
  </si>
  <si>
    <t>Pourcentage des plans de gestion intégrée des pêches dans lesquels des outils du cadre de travail des pêches durables sont mis en œuvre</t>
  </si>
  <si>
    <t>20% d'ici le 31 mars 2013</t>
  </si>
  <si>
    <t>Pourcentage des grands stocks (Atlantique et Pacifique) pour lesquels il y a des ententes de partage</t>
  </si>
  <si>
    <t>Pourcentage des processus de consultation et de participation relativement à la gestion des pêches qui sont rendus publics et consignés</t>
  </si>
  <si>
    <t>Pourcentage d'outils utiles élaborés pour aider à la mise en œuvre de nouvelles politiques et lignes directrices (Politique nationale de répartition et Lignes directrices pour un processus décisionnel transparent)</t>
  </si>
  <si>
    <t>Pourcentage d'achèvement des politiques et mesures de gestion des pêches, des examens et de l'étude socioéconomique du secteur de l'exploitation commerciale des pêches</t>
  </si>
  <si>
    <t>Pourcentage d'achèvement des nouvelles politiques et nouveaux outils destinés au Cadre pour la pêche durable, p. ex. la politique relative aux espèces prédatrices de niveau trophique supérieur</t>
  </si>
  <si>
    <t>Pourcentage d'achèvement de l'examen et de la mise à jour de la Stratégie nationale d'écocertification</t>
  </si>
  <si>
    <t>80% d'ici le 31 mars 2013</t>
  </si>
  <si>
    <t>75% d'ici le 31 mars 2013</t>
  </si>
  <si>
    <t>100% d'ici le 31 mars 2013</t>
  </si>
  <si>
    <t>Pourcentage des groupes autochtones admissibles dans le cadre d'une relation ou d'un accord de cogestion</t>
  </si>
  <si>
    <t>Nombre de Premières nations à qui un permis ou un quota collectif a été octroyé pour la pêche commerciale intégrée</t>
  </si>
  <si>
    <t>98% d'ici le 31 mars 2013</t>
  </si>
  <si>
    <t>145 d'ici le 31 mars 2013</t>
  </si>
  <si>
    <t>Indice de durabilité de l'aquaculture</t>
  </si>
  <si>
    <t>La base de référence sera établie 2012–2013</t>
  </si>
  <si>
    <t>Pourcentage des groupes de production d'installations de mise en valeur dans les plans de gestion intégrée des pêches dont l'objectif de mise en valeur est l'évaluation des captures ou des stocks</t>
  </si>
  <si>
    <t>67% d'ici le 31 mars 2013</t>
  </si>
  <si>
    <t>Pourcentage des priorités abordées dans le Programme national sur la santé des animaux aquatiques</t>
  </si>
  <si>
    <t>90% d'ici le 31 mars 2013</t>
  </si>
  <si>
    <t>Pourcentage des objectifs atteints pour le développement d'outils de diagnostic permettant le dépistage des maladies</t>
  </si>
  <si>
    <t>Pourcentage des tests de diagnostic prévus ayant été effectués</t>
  </si>
  <si>
    <t>Pourcentage des produits de consultation demandés ayant été livrés</t>
  </si>
  <si>
    <t>Pourcentage d'évaluations du risque réalisées</t>
  </si>
  <si>
    <t>Pourcentage de publications du Pêches en Océans Canada par rapport au total canadien dans les domaines de la biotechnologie et de la génomique aquatiques</t>
  </si>
  <si>
    <t>Pourcentage de produits et de processus de réglementation achevés pour lesquels des renseignements et des avis scientifiques sont fournis (p. ex. réglementation, évaluations du risque, lignes directrices, matériel de promotion de la conformité, consultations publiques)</t>
  </si>
  <si>
    <t>Nombre de projets de recherche en biotechnologie et en génomique aquatique entrepris</t>
  </si>
  <si>
    <t>Maintenir ou dépasser la moyenne de cinq ans d'ici le
31 mars 2013</t>
  </si>
  <si>
    <t>Maintenir ou dépasser la moyenne de cinq ans (2006–2011) d'ici le 31 mars 2013</t>
  </si>
  <si>
    <t>Pourcentage de quotas/répartitions pour les stocks de poissons de haute mer gérés par des organisations régionales de gestion des pêches, dont le Canada est membre, établis en conformité avec les avis scientifiques</t>
  </si>
  <si>
    <t>La part du Canada en pourcentage du total des prises autorisées pour le thon rouge de l'Atlantique (attribuée par la Commission internationale pour la conservation des thonidés de l'Atlantique)</t>
  </si>
  <si>
    <t>Retrait des tarifs existants</t>
  </si>
  <si>
    <t>Nombre de contravention graves remises par des inspecteurs canadiens dans la zone de réglementation de l'Organisation des pêches de l'Atlantique Nord-Ouest pour des infractions aux mesures d'application pertinentes (fondé sur une tendance de cinq ans)</t>
  </si>
  <si>
    <t>Nombre de détections d'activités de pêche présumées illicites, non déclarées ou non réglementées dans la zone de gestion de la Commission des poissons anadromes du Pacifique-Nord (fondé dur une tendance de cinq ans)</t>
  </si>
  <si>
    <t>Pourcentage des priorités de la Stratégie de gouvernance internationale qui ont été abordées</t>
  </si>
  <si>
    <t>22.32% d'ici le 31 mars 2013</t>
  </si>
  <si>
    <t>Moins que ou égale à trois d'ici le 31 mars 2013</t>
  </si>
  <si>
    <t>Deux d'ici le 31 mars 2013</t>
  </si>
  <si>
    <t>Total annuel du tonnage international et intérieur manutentionné</t>
  </si>
  <si>
    <t>Pourcentage d'avis à la navigation sur les situations dangereuses publiés en conformité avec les niveaux de service de la Garde côtière canadienne</t>
  </si>
  <si>
    <t>Pourcentage des zones de chenaux draguées par rapport à celles nécessitant un dragage (partie canadienne des Grands Lacs reliant les chenaux et le Saint-Laurent seulement)</t>
  </si>
  <si>
    <t>Pourcentage du temps qu'une aide a fonctionné adéquatement par rapport au temps de fonctionnement prévu (durée de mission), sur une période moyenne de trois ans</t>
  </si>
  <si>
    <t>Temps de réaction des services de déglaçage et d'escorte de navires en conformité avec les niveaux de service de la Garde côtière canadienne</t>
  </si>
  <si>
    <t>Pourcentage de cartes des glaces demandées qui sont produites</t>
  </si>
  <si>
    <t>La moyenne de cinq ans (la plus récente période disponible) d'ici le 31 mars 2013</t>
  </si>
  <si>
    <t>99% d'ici le 31 mars 2013</t>
  </si>
  <si>
    <t>97% d'ici le 31 mars 2013</t>
  </si>
  <si>
    <t>Pourcentage des ports de pêche commerciale désignés ayant reçu une cote de rendement* de passable ou mieux</t>
  </si>
  <si>
    <t>Pourcentage des installations aux ports de pêche désignés qui sont dans un état passable ou mieux</t>
  </si>
  <si>
    <t>Des barricades, des limites de charge ou d'autres restrictions d'usage sont mises en place au besoin</t>
  </si>
  <si>
    <t>Pourcentage des ports de pêche désignés exploités et gérés par les autorités portuaires</t>
  </si>
  <si>
    <t>Pourcentage des ports dessaisis par rapport au plan annuel</t>
  </si>
  <si>
    <t>Pourcentage des fonds de réparation, d'entretien et de dragage dépensés</t>
  </si>
  <si>
    <t>70% d'ici le 31 mars 2013</t>
  </si>
  <si>
    <t>95% d'ici le 31 mars 2015</t>
  </si>
  <si>
    <t>Au besoin. En 2011-2012, des barricades, des limites de charge ou d'autres restrictions d'usage ont été mises en place dans 12,6 % des sites des Ports pour petits bateaux</t>
  </si>
  <si>
    <t>Pourcentage des travaux bathymétriques complétés par rapport à ce qui a été prévu en prévision de la présentation de preuves du Canada en 2013 à la Commission des limites du plateau continental des Nations Unies</t>
  </si>
  <si>
    <t>Pourcentage du taux de conformité de divers secteurs de la communauté réglementée (p. ex. pêches commerciales, pêches récréatives, projets de développement ayant une incidence sur l'habitat du poisson)</t>
  </si>
  <si>
    <t>Pourcentage des cas surveillés où la détérioration, la destruction et la perturbation sont évitées</t>
  </si>
  <si>
    <t>Pourcentage de cas surveillés complétés où les promoteurs de projets se sont conformés aux avis officiels et aux directives réglementaires (p. ex. autorisations, lettres d'avis, instructions opérationnelles ou outils équivalents)</t>
  </si>
  <si>
    <t>45% d'ici le 31 mars 2015</t>
  </si>
  <si>
    <t>Pourcentage des travaux proposés qui auraient pu avoir des répercussions néfastes sur l'habitat du poisson ou en occasionner la perte et où, sur l'avis du Programme de gestion de l'habitat, des changements ont été apportés aux travaux proposés, ce qui a permis d'atténuer les répercussions néfastes et d'éviter la perte de l'habitat du poisson</t>
  </si>
  <si>
    <t>Pourcentage des renvois, du total reçu, qui posent un faible risque</t>
  </si>
  <si>
    <t>25% d'ici le 31 mars 2013</t>
  </si>
  <si>
    <t>Pourcentage des espèces inscrites dont l'habitat essentiel est défini et protégé sur le plan juridique</t>
  </si>
  <si>
    <t>Nombre d'espèces pour lesquelles le Ministère des Pêches et des Océans a mené des activités de rétablissement ou a participé à celles-ci</t>
  </si>
  <si>
    <t>Pourcentage des stratégies de rétablissement, des plans d'action et de plans de gestion pour les espèces aquatiques en péril qui ont été élaborés dans les délais prévus par la Loi</t>
  </si>
  <si>
    <t>100% d'ici le 31 mars 2014</t>
  </si>
  <si>
    <t>20 d'ici le 31 mars 2013</t>
  </si>
  <si>
    <t>Pourcentage des cas déclarés pour lesquels l'intervention a été adéquate compte tenu du polluant, de la menace et des répercussions possibles</t>
  </si>
  <si>
    <t>Pourcentage des interventions en cas de pollution marine où du personnel formé, de l'équipement stratégiquement placé et un plan de mobilisation sont utilisés</t>
  </si>
  <si>
    <t>Pourcentage des mesures d'intervention qui répondent aux objectifs du plan d'intervention en cas d'incident</t>
  </si>
  <si>
    <t>Pourcentage des écosystèmes marins qui sont protégés (grâce à l'établissement de zones de protection marines à l'échelle nationale)</t>
  </si>
  <si>
    <t>Progrès du niveau de base de 1% au cible international de 10 % d'ici 2020</t>
  </si>
  <si>
    <t>Pourcentage des questions prioritaires abordées</t>
  </si>
  <si>
    <t>100% d’ici le 31 mars 2013</t>
  </si>
  <si>
    <t>Pourcentage de publications du Ministère par rapport au total canadien dans le domaine des espèces aquatiques envahissantes</t>
  </si>
  <si>
    <t>Maintenir ou dépasser la moyenne de cinq ans d’ici le 31 mars 2013</t>
  </si>
  <si>
    <t>Pourcentage des vies sauvées par rapport au total déclaré de vies exposées à un risque dans le milieu maritime</t>
  </si>
  <si>
    <t>Supérieur ou égal à 90% d’ici le 31 mars 2013</t>
  </si>
  <si>
    <t>Pourcentage du nombre total de collisions, de heurts violents et d'échouements par rapport au total de déplacements de navires à l'intérieur des zones du système de gestion du trafic maritime</t>
  </si>
  <si>
    <t>Pourcentage des appels auxquels on a répondu selon les niveaux de service publiés par la Garde côtière canadienne</t>
  </si>
  <si>
    <t>Pourcentage du temps pendant lequel les services de trafic maritime sont fournis aux navires réglementés (dans les zones de services de trafic maritime) selon les niveaux de service publiés par la Garde côtière canadienne</t>
  </si>
  <si>
    <t>Pourcentage des autorisations accordées à des navires au large par rapport au nombre total de navires au large qui ont fait une demande d'entrée en eaux canadiennes</t>
  </si>
  <si>
    <t>Moins de 1% d’ici le 31 mars 2013</t>
  </si>
  <si>
    <t>Disponibilité en pourcentage de l'image complète de la situation maritime du Pêches et Océans Canada par rapport au niveau de disponibilité annoncé pour les clients</t>
  </si>
  <si>
    <t>Disponibilité en pourcentage du Système d'identification et de suivi à distance (ISD) et du Système d'identification automatique</t>
  </si>
  <si>
    <t>99.7% d’ici le 31 mars 2013</t>
  </si>
  <si>
    <t>Pourcentage des missions de clients complétées par rapport aux missions prévues et approuvées par les clients</t>
  </si>
  <si>
    <t>Pourcentage des jours opérationnels perdus en raison de pannes</t>
  </si>
  <si>
    <t>90% d’ici le 31 mars 2013</t>
  </si>
  <si>
    <t>3% d’ici le 31 mars 2013</t>
  </si>
  <si>
    <t>L'évaluation de l'état des actifs du programme des Services de communications et de trafic maritimes demeure à un niveau acceptable de tolérance au risque en matière de fiabilité, de disponibilité et de facilité d'entretien</t>
  </si>
  <si>
    <t>L'évaluation de l'état des actifs du Programme des aides à la navigation demeure à un niveau acceptable de tolérance au risque en matière de fiabilité, de disponibilité et de facilité d'entretien</t>
  </si>
  <si>
    <t>Pourcentage des engagements dans les accords sur les niveaux de service qui sont respectés relativement à l'entretien des actifs de programme des Services de communication et de trafic maritimes</t>
  </si>
  <si>
    <t>Pourcentage des engagements dans les accords sur les niveaux de service qui sont respectés relativement à l'entretien des actifs du Programmes des aides à la navigation</t>
  </si>
  <si>
    <t>Pourcentage de diplômés du Programme de formation des agents par rapport au niveau approuvé d'admission de stagiaires</t>
  </si>
  <si>
    <t>Pourcentage de diplômés au poste d'agent des Services de communication et de trafic maritimes par rapport au niveau approuvé d'admission de stagiaires</t>
  </si>
  <si>
    <t>Pourcentage de cours de perfectionnement professionnel offerts par rapport au nombre de cours de perfectionnement professionnel qu'on prévoyait offrir</t>
  </si>
  <si>
    <t>70% d’ici le 31 mars 2013</t>
  </si>
  <si>
    <t>Pourcentage d'achèvement de la production prévue de cartes dans les secteurs de priorité au niveau national</t>
  </si>
  <si>
    <t>Nombre et pourcentage de demandes de licences pour des produits et des services hydrographiques qui seront accueillies</t>
  </si>
  <si>
    <t>Temps moyen que prend le Service hydrographique du Canada pour émettre des avis aux navigateurs (AaN) après avoir reçu de l'information de source</t>
  </si>
  <si>
    <t>Pourcentage du temps pendant lequel les instruments fonctionnent et transmettent des données</t>
  </si>
  <si>
    <t>Au moins 75 % de la production prévue de cartes est atteinte d'ici le 31 mars 2013</t>
  </si>
  <si>
    <t>Atteinte d'un niveau de réussite de 95 % pour ce qui est de répondre aux demandes de clients pour des données et des produits hydrographiques autorisés d'ici le 31 mars 2013</t>
  </si>
  <si>
    <t>Diffusion en moins de 4 mois d'ici le 31 mars 2013</t>
  </si>
  <si>
    <t>95% d’ici le 31 mars 2013</t>
  </si>
  <si>
    <t>Pourcentage de publications scientifiques du Pêches et Océans Canada dans le domaine de l'océanographie par rapport au total canadien dans le même domaine</t>
  </si>
  <si>
    <t>Pourcentage de nouvelles données ajoutées aux bases de données par rapport au volume de données reçues au cours de l'année</t>
  </si>
  <si>
    <t>Pourcentage des demandes de données océanographiques auxquelles on a répondu dans les délais prévus</t>
  </si>
  <si>
    <t>Maintenir ou améliorer moyenne sur cinq ans d’ici le 31 mars 2013</t>
  </si>
  <si>
    <t>80% d’ici le 31 mars 2013</t>
  </si>
  <si>
    <t>Chiffre : 100</t>
  </si>
  <si>
    <t>1 sur 8 500</t>
  </si>
  <si>
    <t>Instituts de recherche en santé du Canada</t>
  </si>
  <si>
    <t>Maintenir ou augmenter le nombre de publications découlant de la recherche financée par les IRSC</t>
  </si>
  <si>
    <t>Résultats et incidences de la recherche financée par les IRSC</t>
  </si>
  <si>
    <t>Maintenir ou augmenter les activités d'application des connaissances des chercheurs financés par les IRSC</t>
  </si>
  <si>
    <t>Maintenir ou augmenter les dépenses des IRSC dans les programmes de financement</t>
  </si>
  <si>
    <t>Nombre de stagiaires diplômés au Canada par rapport aux niveaux internationaux</t>
  </si>
  <si>
    <t>Nombre de chercheurs et de stagiaires financés et domaines de recherche</t>
  </si>
  <si>
    <t>Maintenir ou améliorer le rang international</t>
  </si>
  <si>
    <t>Maintenir le nombre de stagiaires financés et la diversité des domaines (par thème et domaine de l'institut)</t>
  </si>
  <si>
    <t>La commercialisation de la recherche en santé est plus efficace</t>
  </si>
  <si>
    <t>Montrer les résultats de la commercialisation, p. ex. brevets, licences, droits d'auteur, centres; nouveaux produits ou processus; politiques influencées ou créées; influence sur la prestation de soins de santé</t>
  </si>
  <si>
    <t>Des liens et des partenariats solides sont établis entre les universités, les gouvernements, l'industrie et d'autres utilisateurs</t>
  </si>
  <si>
    <t>Maintenir ou accroître la valeur en argent des investissements des partenaires des IRSC</t>
  </si>
  <si>
    <t>Montrer des collaborations et des partenariats fructueux découlant du Programme des RCE</t>
  </si>
  <si>
    <t>Leadership des instituts dans le milieu de la recherche</t>
  </si>
  <si>
    <t>Montrer que les instituts détectent les menaces et les possibilités à l'échelle nationale et internationale en matière de santé, et y réagissent</t>
  </si>
  <si>
    <t>Conseil de contrôle des renseignements relatifs aux matières dangereuses</t>
  </si>
  <si>
    <t>Pourcentage des demandes jugées valides à l'examen</t>
  </si>
  <si>
    <t>Nombre moyen d'infractions constatées sur les fiches signalétiques en dossier</t>
  </si>
  <si>
    <t>4,5 infractions</t>
  </si>
  <si>
    <t>25 %</t>
  </si>
  <si>
    <t>Pourcentage des participants ayant accru leur connaissance de la communication des dangers grâce à une activité de diffusion externe</t>
  </si>
  <si>
    <t>Pourcentage des participants à une activité de diffusion externe ayant utilisé les connaissances accrues pour améliorer la communication des dangers</t>
  </si>
  <si>
    <t>Santé Canada</t>
  </si>
  <si>
    <t>Adoption accrue de nouvelles approches, de nouveaux modèles et de nouvelles pratiques optimales au sein du système de soins de santé</t>
  </si>
  <si>
    <t>Nombre et pourcentage de problèmes psychosociaux de fonctionnaires clients traités dans le respect des normes de service</t>
  </si>
  <si>
    <t xml:space="preserve">70 % (représente la norme actuelle de l'industrie)
</t>
  </si>
  <si>
    <t xml:space="preserve">Conformité entre l'intervention d'urgence prévue et exécutée (inclut des plans pour les personnes jouissant d'une protection internationale)
</t>
  </si>
  <si>
    <t>Les mesures et les interventions d'urgence sont définies dans le Plan d'intervention d'urgence du portefeuille de la Santé (PIUPS), lequel a été signé en janvier 2010.
Après un événement, un compte rendu après action est élaboré en consultation avec toutes les parties qui ont pris part à l'intervention d'urgence afin d'évaluer l'intervention et les lacunes/écarts
Les écarts/lacunes sont traités par le biais de mises-à-jour fréquentes au PIUPS</t>
  </si>
  <si>
    <t xml:space="preserve">Francophones : 1 406 diplômés sur cinq ans
Anglophones : formation en langue seconde d'environ 8 000 personnes sur cinq ans (d'ici le 31 mars 2013)
</t>
  </si>
  <si>
    <t>Nombre de modifications apportées aux politiques législatives ou publiques traitant des besoins en santé des CLOSM (par type de modification, par but, par besoin des CLOSM ayant été étudiés, par emplacement)</t>
  </si>
  <si>
    <t>Présence d'un plan d'intégration pour chaque région où il y a un réseau et de rapports sur la mise en œuvre et les résultats atteints (d'ici le 31 mars 2013)</t>
  </si>
  <si>
    <t xml:space="preserve">Augmentations annuelles
</t>
  </si>
  <si>
    <t xml:space="preserve">Produits pharmaceutiques à usage humain - 90 %
Produits pharmaceutiques à usage vétérinaire - 90 %
Produits biologiques et radiopharmaceutiques - 90 %
Instruments médicaux - 90 %
Produits de santé naturels - à déterminer lorsque les arriérés seront réglés
</t>
  </si>
  <si>
    <t xml:space="preserve">DPSC - évaluations de l'innocuité après la commercialisation - atteintes à 90 %
</t>
  </si>
  <si>
    <t>Pourcentage de changement des pratiques alimentaires chez les Canadiens avec le temps</t>
  </si>
  <si>
    <t>20 % de hausse par rapport aux chiffres actuels (42 % des Canadiens âgés de 18 ans et plus ont déclaré consommer des fruits et des légumes au moins cinq fois par jour)</t>
  </si>
  <si>
    <t>Pourcentage d'ERS menées à la demande de l'ACIA et communiquées aux intervenants conformément aux normes de service
Nombre et pourcentage d'initiatives réglementaires et non réglementaires en fonction des déclencheurs externes liés aux risques nutritionnels et de ceux concernant la salubrité des aliments</t>
  </si>
  <si>
    <t xml:space="preserve">90 % des ERS menées à la demande de l'ACIA dans le respect des normes de temps;  la Direction des aliments élabore des interventions réglementaires et non réglementaires en fonction de 90 % des déclencheurs externes
</t>
  </si>
  <si>
    <t>Pourcentage de la population cible sensibilisée aux avantages et aux risques associés à la salubrité des aliments, à la nutrition et à la saine alimentation avec le temps.
Nota - En raison des limites des recherches sur l'opinion publique, nous pourrions devoir utiliser les indicateurs substitutifs associés à l'élément « Information disponible » de la section 2.2.1 portant sur la salubrité des aliments et à l'élément « Outils d'éducation conçus et diffusés parmi les Canadiens et les intervenants » de la section 2.2.2 portant sur la nutrition et la saine alimentation comme mesure du pourcentage de la population cible sensibilisée</t>
  </si>
  <si>
    <t xml:space="preserve">Pour ce qui est de la sensibilisation à la salubrité des aliments, objectif tel que décrit dans le sondage portant sur les connaissances et les comporte-ments des Canadiens en lien avec la salubrité des aliments mené en février 2010 par EKOS; pour ce qui est de la nutrition et de la saine alimentation, objectif à déterminer en fonction des données de référence (d'ici la fin de l'exercice 2009-2010)
</t>
  </si>
  <si>
    <t>Les données sur les tendances montrent des améliorations au chapitre de la qualité de l'air et des avantages pour la santé</t>
  </si>
  <si>
    <t>Les données de référence pour les améliorations à la qualité de l'air et aux avantages pour la santé doivent être établies en 2013-2014. Par la suite, les améliorations à la qualité de l'air et aux avantages pour la santé feront l'objet d'un rapport triennal, par pourcentage des changements survenus au cours de la période visée</t>
  </si>
  <si>
    <t xml:space="preserve">Les données sur les tendances montrent une élaboration et une application accrues de stratégies d'adaptation visant à s'attaquer aux risques pour la santé découlant des changements climatiques
</t>
  </si>
  <si>
    <t>Comme minimum, cinq (5) nouvelles collectivités adoptent et mettent en œuvre un système d'avertissement et d'intervention en cas de chaleur, en réponse aux risques pour la santé qui découlent du changement climatique, sur une période de cinq (5) ans</t>
  </si>
  <si>
    <t>Degré d'exposition aux substances préoccupantes</t>
  </si>
  <si>
    <t>Le programme vise actuellement à établir de nouveaux objectifs en fonction des  données de référence établies en 2010</t>
  </si>
  <si>
    <t>Évaluations axées sur la santé des polluants prioritaires de l'air intérieur et outils de gestion connexes (nombre d'évaluations, de lignes directrices et de normes sur les immeubles ou les produits relatives à l'air intérieur et aux polluants prioritaires de l'air intérieur du PGPC)</t>
  </si>
  <si>
    <t>Aider à protéger la santé des Canadiens en évaluant les polluants de l'air intérieur et en élaborant des lignes directrices et d'autres outils pour mieux gérer la qualité de l'air intérieur</t>
  </si>
  <si>
    <t xml:space="preserve">Réduire les risques pour les Canadiens et les incidences sur l'environnement que présentent des substances toxiques par une réduction des concentrations dans l'environnement et de l'exposition humaine à ces substances
</t>
  </si>
  <si>
    <t>Lignes directrices sur l'eau axées sur la santé (nombre de lignes directrices ou de documents d'orientation approuvés par le comité FPT par type de produit) (lignes directrices et documents d'orientation)</t>
  </si>
  <si>
    <t>Aider à protéger la santé des Canadiens en élaborant des lignes directrices sur l'eau axées sur la santé</t>
  </si>
  <si>
    <t xml:space="preserve">À fixer après que les données de références auront été établies, d'ici le 31 mars 2012
</t>
  </si>
  <si>
    <t xml:space="preserve">La Loi canadienne sur la sécurité des produits de consommation (LCSPC), y compris la disposition portant sur la déclaration obligatoire des incidents, n'est entrée en vigueur que le 20 juin 2011. Les données de référence seront établies d'ici le début de 2013
</t>
  </si>
  <si>
    <t>Pourcentage et nombre des produits non conformes relevés dans le cadre du plan d'application cyclique (PAC) et à l'égard desquels des mesures correctives ont été prises.
Le régime réglementaire pour le Programme de sécurité des produits de consommation repose sur la pharmacovigilance. Le prélèvement d'échantillons pour la vérification de la conformité vise les catégories de produits dans lesquelles on peut raisonnablement soupçonner une non-conformité (à risque élevé). Par conséquent, des taux élevés de non-conformité sont prévus. Ceci indique que le prélèvement d'échantillons fondé sur le risque est efficace. Pour évaluer la conformité de l'industrie, le respect des exigences est vérifié selon un cycle planifié.</t>
  </si>
  <si>
    <t xml:space="preserve">Mesures correctives prises pour 100 pourcent des produits non conformes inspectés et identifiés selon un cycle ciblé planifié
</t>
  </si>
  <si>
    <t xml:space="preserve">12 % (Canadiens âgés de 15 ans et plus); 9 % (jeunes âgés de 15 à 17 ans)
</t>
  </si>
  <si>
    <t xml:space="preserve">Les objectifs seront fixés au moment du renouvellement du programme, le cas échéant
</t>
  </si>
  <si>
    <t xml:space="preserve">30 % des Canadiens
</t>
  </si>
  <si>
    <t xml:space="preserve">Données de références à établir. Cible de résultats à atteindre d'ici le 31 mars 2012
</t>
  </si>
  <si>
    <t xml:space="preserve">Base annuelle
</t>
  </si>
  <si>
    <t>Nombre et pourcentage de titulaires d'homologations, de vendeurs et d'utilisateurs, dans un secteur, qui se sont révélés non conformes et qui sont redevenus conformes (c.-à-d. que les risques ont été atténués)
■par nombre d'inspections ciblées (par secteur);
■par nombre de cas non conformes;
■par pourcentage de cas non conformes qui sont redevenus conformes.</t>
  </si>
  <si>
    <t>Taux de couverture vaccinale des enfants de deux à six ans vivant dans des réserves</t>
  </si>
  <si>
    <t>95 % de toutes les couvertures vaccinales des enfants planifiées à l'échelle provinciale</t>
  </si>
  <si>
    <t>Pourcentage de la population dans les réserves recevant les services d'évaluation et de diagnostic, de traitement, de réadaptation, de soins palliatifs et de soutien dont ils ont besoin en matière de soins de santé primaires</t>
  </si>
  <si>
    <t xml:space="preserve">Maintien des niveaux de service (données de références établies en 2008-2009)
</t>
  </si>
  <si>
    <t xml:space="preserve">Maintien des niveaux d'accès conformément aux nécessités médicales
</t>
  </si>
  <si>
    <t>Rapports des coûts administratifs (rapport entre les coûts administratifs et les dépenses engagées à l'égard des services assurés)</t>
  </si>
  <si>
    <t>Réduction à 6 % sur cinq ans</t>
  </si>
  <si>
    <t>Pourcentage de provinces et de territoires ayant conclu des ententes pluri gouvernementales pour planifier, offrir et financer conjointement des services de soins de santé intégrés aux Autochtones canadiens</t>
  </si>
  <si>
    <t xml:space="preserve">Nombre de communautés engagées dans un processus de planification qui leur permettra d'influer sur les programmes et services de soins de santé et de les régir (conception, prestation et gestion)
</t>
  </si>
  <si>
    <t xml:space="preserve">100 % d'ici mars 2015
</t>
  </si>
  <si>
    <t xml:space="preserve">5 % d'augmentation (2-3 communautés) du nombre de communautés engagées d'ici 2016
</t>
  </si>
  <si>
    <t>80 %</t>
  </si>
  <si>
    <t>Agence de la santé publique du Canada</t>
  </si>
  <si>
    <t>Pourcentage de services d'analyse de référence accrédités qui respectent les délais prescrits</t>
  </si>
  <si>
    <t>Pourcentage des programmes de services de référence qui doivent être examinés à l'externe et qui obtiennent une cote « acceptable » ou plus élevée.</t>
  </si>
  <si>
    <t>Nombre de citations des publications de recherche au cours de l'exercice cible (p. ex. 2012) pour des articles publiés au cours des trois derniers exercices (p. ex. 2010-2012)</t>
  </si>
  <si>
    <t>1 500</t>
  </si>
  <si>
    <t>Pourcentage de conformité du Canada au volet de surveillance du Règlement sanitaire international sur l'évaluation des capacités de base</t>
  </si>
  <si>
    <t>eau de satisfaction des intervenants quant à l'utilité de l'information du rapport de l'ACSP</t>
  </si>
  <si>
    <t>Jugé « Très utile » d'ici le 31 mars 2016</t>
  </si>
  <si>
    <t>Quantité de renseignements et de pratiques exemplaires échangés</t>
  </si>
  <si>
    <t>5 703</t>
  </si>
  <si>
    <t>1 275</t>
  </si>
  <si>
    <t>Nombre de collectivités touchées</t>
  </si>
  <si>
    <t>Nombre d'initiatives de promotion de la santé par type</t>
  </si>
  <si>
    <t>Pourcentage de mesures de collaboration donnant lieu à une action conjointe dont l'objectif est d'influencer les milieux favorables et les politiques favorisant la santé</t>
  </si>
  <si>
    <t>Taux d'incidence des blessures non intentionnelles et intentionnelles au cours d'une période d'un an</t>
  </si>
  <si>
    <t>Pourcentage des procédures de l'Agence qui respecte le RSI de l'OMS</t>
  </si>
  <si>
    <t>Obtenir la note « A » accordée par le
Commissariat à l'information du Canada
(95 %)</t>
  </si>
  <si>
    <t>Conformité à la partie IV de la Loi sur les langues officielles du gouvernement du Canada, Communications avec le public et prestation des services</t>
  </si>
  <si>
    <t>Écart de 5 % ou moins</t>
  </si>
  <si>
    <t>Pourcentage de conformité aux lois, règlements, politiques, normes et pratiques exemplaires</t>
  </si>
  <si>
    <t>Société Radio-Canada</t>
  </si>
  <si>
    <t>Transmission et distribution de programmation</t>
  </si>
  <si>
    <t>Patrimoine canadien</t>
  </si>
  <si>
    <t>Amélioration des connaissances, des compétences et des pratiques professionnelles rapportée par les participants aux occasions d'apprentissage offertes par le Groupe du Patrimoine, y compris le matériel d'apprentissage en ligne, les publications et la formation, ainsi que par les bénéficiaires d’aide financière.</t>
  </si>
  <si>
    <t>Conseil de la radiodiffusion et des télécommunications canadiennes</t>
  </si>
  <si>
    <t>A) Part de l’auditoire de la télévision, y compris les services facultatifs et en direct, qu’une seule entité est autorisée à contrôler
B) Nombre de stations de radio qu’une entité est autorisée à posséder ou contrôler dans des marchés comptant moins de huit stations
C)  Nombre de stations de radio qu’une entité est autorisée à posséder dans des marchés comptant au moins huit stations exploitées dans une langue donnée</t>
  </si>
  <si>
    <t xml:space="preserve">A) Jusqu’à concurrence de 45 %
B) Jusqu’à concurrence de 3 stations exploitées dans cette langue et au plus 2 stations dans la même bande de fréquences
C) Jusqu’à concurrence de 2 stations sur la bande AM et de 2 stations sur la bande FM
</t>
  </si>
  <si>
    <t>A) Nombre d’entreprises qui peuvent posséder simultanément des journaux locaux, des stations de radio locale et des stations de télévision locale desservant le même marché
B) Nombre d’entreprises qui peuvent contrôler tous les services de distribution de télévision dans un marché donné</t>
  </si>
  <si>
    <t>A) 0
B) 0</t>
  </si>
  <si>
    <t>A) Montant total investi dans le Fonds pour l’amélioration de la programmation locale (FAPL)
B) Nombre minimal d’heures de programmation locale diffusée dans les régions rurales en raison du FAPL
C) Nombre de collectivités non métropolitaines recevant de l’aide du FAPL</t>
  </si>
  <si>
    <t>A) Environ 100 millions de dollars par année
B) 7 heures par semaine dans les marchés anglophones non métropolitains et 5 heures par semaine dans les marchés francophones non métropolitains
C) 78 stations dans les marchés non métropolitains</t>
  </si>
  <si>
    <t>Augmentation du nombre de lignes téléphoniques résidentielles desservies par les concurrents de compagnies de téléphones titulaires</t>
  </si>
  <si>
    <t>Pourcentage du nombre d’abonnés aux services mobiles</t>
  </si>
  <si>
    <t>Nombre d'abonnés canadiens aux services à large bande de plus de 1,5 Mbps</t>
  </si>
  <si>
    <t>Augmentation annuelle de 2 %</t>
  </si>
  <si>
    <t>Augmentation annuelle de 3 %</t>
  </si>
  <si>
    <t>Terminer les essais de convivialité au plus tard à la fin du deuxième trimestre de 2012 -2013.
Terminer la deuxième phase du plan instauré par le CRTC en vue de satisfaire aux normes du Conseil du trésor en matière d’accessibilité aux sites Web gouvernementaux.</t>
  </si>
  <si>
    <t>Mettre en place des plans de perfectionnement des talents destinés à l’ensemble du personnel; terminer la mise en œuvre des plans de relève destinés à l’ensemble des postes de direction.
Terminer l’exercice de rotation des postes au plus tard à la fin du deuxième trimestre de 2012-2013.
Commencer la formation sur la pensée stratégique en avril 2012; d’autres cours seront dispensés tout au long de l’année.</t>
  </si>
  <si>
    <t>Bibliothèque et Archives Canada</t>
  </si>
  <si>
    <t>Pourcentage d'organismes qui considèrent que les services de bibliothèque et les services en tenue de documents sont bien intégrés dans leur culture organisationnelle</t>
  </si>
  <si>
    <t>70 % en mars 2013</t>
  </si>
  <si>
    <t>Pourcentage d'organismes du gouvernement du Canada qui affichent une amélioration de leur capacité et de leur état de préparation à gérer efficacement l'information</t>
  </si>
  <si>
    <t>85 % en mars 2013</t>
  </si>
  <si>
    <t>Pourcentage d'utilisateurs qui estiment que la collection de BAC est représentative de l'expérience canadienne</t>
  </si>
  <si>
    <t>Proportion de la collection entreposée adéquatement</t>
  </si>
  <si>
    <t>45 % en mars 2013</t>
  </si>
  <si>
    <t>Pourcentage de clients satisfaits des différents modes de prestation de services modernisés</t>
  </si>
  <si>
    <t>En mars 2013 : 
■en personne : 80 %
■au téléphone : pourcentage de référence
■par courrier : 80 %
■en ligne : 75 %
■à des expositions : pourcentage de référence</t>
  </si>
  <si>
    <t>Pourcentage de clients déclarant avoir trouvé ce qu'ils cherchaient, selon les différents modes de prestation de services</t>
  </si>
  <si>
    <t xml:space="preserve">■en ligne : 60 %
■en personne : 60 %
Les pourcentages de référence pour le téléphone et le courrier seront fixés en mars 2012 </t>
  </si>
  <si>
    <t>Société du Centre national des Arts</t>
  </si>
  <si>
    <t>Programmation</t>
  </si>
  <si>
    <t>Aménagement</t>
  </si>
  <si>
    <t xml:space="preserve">Office national du film du Canada </t>
  </si>
  <si>
    <t>65 % (innovatrice) d’ici le 31 mars 2015
75 % (créatrice) d’ici le 31 mars 2015</t>
  </si>
  <si>
    <t>15 % (c'est-à-dire, Académie canadienne du cinéma et de la télévision, Webby, Annecy, TIFF, etc.) d’ici le 31 mars 2014</t>
  </si>
  <si>
    <t>23 % d’ici le 31 mars 2014</t>
  </si>
  <si>
    <t>110 d’ici le 31 mars 2014</t>
  </si>
  <si>
    <t>51 % d’ici le 31 mars 2014</t>
  </si>
  <si>
    <t>13 d’ici le 31 mars 2014</t>
  </si>
  <si>
    <t>30 % d’ici le 31 mars 2015</t>
  </si>
  <si>
    <t>35 millions d’ici le 31 mars 2015</t>
  </si>
  <si>
    <t>Nombre total d’utilisateurs par niveau d’interaction (visionnages d’utilisateurs enregistrés ou de clients)</t>
  </si>
  <si>
    <t>100 000 enregistrés et 12 000 clients d’ici le 31 mars 2015</t>
  </si>
  <si>
    <t>Société canadienne d'hypothèques et de logement</t>
  </si>
  <si>
    <t>Programme d'aide au logement</t>
  </si>
  <si>
    <t>Programmes de logement dans les réserves</t>
  </si>
  <si>
    <t>Programmes de réparation et d'amélioration des habitations</t>
  </si>
  <si>
    <t>Initiative en matière de logement abordable</t>
  </si>
  <si>
    <t>Activités internationales</t>
  </si>
  <si>
    <t>Diffusion de recherches et d'information visant à promouvoir les logements et les collectivités durables tout en favorisant l'élaboration et la mise en œuvre de la politique fédérale en matière d'habitation</t>
  </si>
  <si>
    <t>Planification d'urgence</t>
  </si>
  <si>
    <t>Recherches et analyses sur les marchés de l'habitation au Canada</t>
  </si>
  <si>
    <t>80–85 %</t>
  </si>
  <si>
    <t>55 – 65 %</t>
  </si>
  <si>
    <t>67,9 %</t>
  </si>
  <si>
    <t>27,8 %</t>
  </si>
  <si>
    <t>41,6 %
(501 700)</t>
  </si>
  <si>
    <t>15,9%
(326 000)</t>
  </si>
  <si>
    <t>Pourcentage d'enfants admissibles qui ont déjà reçu : 
■une Subvention canadienne pour l'épargne-études
■un Bon d'études canadien</t>
  </si>
  <si>
    <t xml:space="preserve">une Subvention canadienne pour l'épargne-études : 45,6 %
un Bon d'études canadien : 26 %
</t>
  </si>
  <si>
    <t>Diminution de 15 % sur cinq ans (2009 – 2013)</t>
  </si>
  <si>
    <t>Pourcentage d'aînés ayant un faible revenu familial :  Fréquence (4,2 %) et Ampleur (22,4 %);
Pourcentage d'aînés qui auraient un faible revenu familial sans prestations du RPC, de la SV et du SRG : Fréquence (49,9 %) et Ampleur (60,3 %)</t>
  </si>
  <si>
    <t>68 %</t>
  </si>
  <si>
    <t>65 600 comptes</t>
  </si>
  <si>
    <t>Année de référence (changement de méthode de calcul des mesures de soutien liées à la sécurité du revenu)</t>
  </si>
  <si>
    <t>5 000</t>
  </si>
  <si>
    <t>(2012-2013 est l'année de référence pour le programme redéfini.)</t>
  </si>
  <si>
    <t>(2012-2013 est l'année de référence pour le programme redéfini)</t>
  </si>
  <si>
    <t>240 projets</t>
  </si>
  <si>
    <t>85 %</t>
  </si>
  <si>
    <t>(nouvel indicateur – année de référence)</t>
  </si>
  <si>
    <t>Ressources humaines et Développement des compétences Canada</t>
  </si>
  <si>
    <t>Commission canadienne du tourisme</t>
  </si>
  <si>
    <t>Marketing et ventes</t>
  </si>
  <si>
    <t>Recherches et communications relatives au tourisme</t>
  </si>
  <si>
    <t>Développement de produits axés sur les expériences</t>
  </si>
  <si>
    <t>Industrie Canada</t>
  </si>
  <si>
    <t>1er</t>
  </si>
  <si>
    <t>15 % (vente)
43 % (achat)
(Achat = tous les Canadiens de 16 ans et plus)
(Vente = tous les utilisateurs Internet à la maison)</t>
  </si>
  <si>
    <t>1,65 million</t>
  </si>
  <si>
    <t>515 millions de dollars</t>
  </si>
  <si>
    <t>Le rang du Canada parmi les pays du G7 pour les dépenses de R-D dans le domaine de l'enseignement supérieur (DIRDES) en pourcentage du PIB</t>
  </si>
  <si>
    <t>Total de chercheurs ETP au Canada</t>
  </si>
  <si>
    <t>Total de chercheurs ETP au Canada par mille emplois</t>
  </si>
  <si>
    <t>140 000</t>
  </si>
  <si>
    <t>8,3</t>
  </si>
  <si>
    <t>7 millions de dollars</t>
  </si>
  <si>
    <t>2 millions de dollars</t>
  </si>
  <si>
    <t>Valeur en dollars des investissements consentis aux entreprises pour les activités de recherche-développement</t>
  </si>
  <si>
    <t>370,25 millions de dollars</t>
  </si>
  <si>
    <t>Valeur en dollars des investissements des partenaires pour chaque dollar investi par Industrie Canada dans les projets de recherche-développement</t>
  </si>
  <si>
    <t>2,00 $</t>
  </si>
  <si>
    <t>Nombre d’entrées de petites et moyennes entreprises</t>
  </si>
  <si>
    <t>10 000 (moyenne mobile de 3 ans)</t>
  </si>
  <si>
    <t>Pourcentage des petites et moyennes entreprises qui se disent en croissance</t>
  </si>
  <si>
    <t>45 %</t>
  </si>
  <si>
    <t>Rang du Canada parmi les pays du G7 pour la position dans la chaîne de valeur</t>
  </si>
  <si>
    <t>6e</t>
  </si>
  <si>
    <t>5e</t>
  </si>
  <si>
    <t>Rang du Canada parmi les pays du G7 pour l'assimilation de la technologie par les entreprises</t>
  </si>
  <si>
    <t>Nombre de projets de collaboration en matière de politiques axés sur la compétitivité et l'adaptabilité de l'industrie</t>
  </si>
  <si>
    <t>1 445</t>
  </si>
  <si>
    <t>Nombre d'entreprises et d'organisations créées, en expansion ou maintenues en exploitation dans le Nord de l'Ontario</t>
  </si>
  <si>
    <t>Conseil de recherches en sciences naturelles et en génie du Canada</t>
  </si>
  <si>
    <t>Les rapports finaux et les sondages de suivis révèlent que 75 p. 100 des partenaires sont satisfaits</t>
  </si>
  <si>
    <t>Conseil national de recherches Canada</t>
  </si>
  <si>
    <t>Pourcentage de clients interrogés qui déclarent que les installations du CNRC ainsi que ses recherches sur les technologies de fabrication ont contribué à accroître leur capacité d'innovation</t>
  </si>
  <si>
    <t>77 % d'ici mars 2014.</t>
  </si>
  <si>
    <t>Recettes issues des contrats de service et du transfert réussi de la propriété intellectuelle vers les secteurs industriels en émergence</t>
  </si>
  <si>
    <t>Pourcentage de clients formulant des commentaires favorables sur les retombées de la R-D du CNRC sur leur croissance</t>
  </si>
  <si>
    <t>1,5 million de dollars d'ici mars 2013</t>
  </si>
  <si>
    <t>85 % d'ici mars 2013</t>
  </si>
  <si>
    <t>Rendement moyen en dollars de l'économie canadienne (c'est-à-dire, création de richesse exprimée en augmentation des ventes et en diminution des coûts) par dollar de coût du programme</t>
  </si>
  <si>
    <t>Nombre d'emplois bénéficiant d'une aide</t>
  </si>
  <si>
    <t>7 d'ici mars 2013</t>
  </si>
  <si>
    <t>2 500 d'ici mars 2013</t>
  </si>
  <si>
    <t>Recettes issues du transfert réussi de propriétés intellectuelles aux entreprises du secteur de la santé et des sciences de la vie</t>
  </si>
  <si>
    <t>2 millions de dollars d'ici mars 2013</t>
  </si>
  <si>
    <t>Pourcentage de répondants parmi les collaborateurs du secteur des sciences de la vie et de la santé qui ont répondu de manière favorable aux questions posées sur la valeur de la contribution du CNRC en matière d'innovation</t>
  </si>
  <si>
    <t>Pourcentage de collaborateurs qui ont répondu favorablement aux questions sur la valeur de la contribution du CNRC à la durabilité des ressources naturelles et aux innovations en protection de l'environnement</t>
  </si>
  <si>
    <t>85 % d'ici mars 2014</t>
  </si>
  <si>
    <t>Pourcentage des clients interrogés jugeant favorablement la valeur perçue de l'infrastructure de R-D du CNRC utilisée</t>
  </si>
  <si>
    <t>Nombre d'utilisateurs canadiens des infrastructures scientifiques majeures du CNRC</t>
  </si>
  <si>
    <t>1 200 d'ici mars 2013</t>
  </si>
  <si>
    <t>Pourcentage de clients qui déclarent que les services d'information de l'Institut canadien de l'information scientifique et technique (ICIST-CNRC) ont contribué à faire progresser leurs activités de recherche et de développement, de commercialisation de technologies ou de planification et de décision.</t>
  </si>
  <si>
    <t>Conseil de recherches en sciences humaines</t>
  </si>
  <si>
    <t>85 p. 100 : Maîtrise
85 p. 100 : Doctorat
90 p. 100 : Études postdoctorales d’ici 2014-2015</t>
  </si>
  <si>
    <t>75 p. 100 aux Canadiens; 12,5 p. 100 aux expatriés; 25 p. 100 aux étrangers d’ici 2012‑2013</t>
  </si>
  <si>
    <t>5 p. 100 d’ici 2017-2018</t>
  </si>
  <si>
    <t>100 d’ici 2012-2013</t>
  </si>
  <si>
    <t>14 d’ici 2012-2013</t>
  </si>
  <si>
    <t>Proportion de financement (en dollars) de 0:35:1 d’ici 2012-2013</t>
  </si>
  <si>
    <t>60 p. 100 d’ici 2012-2013</t>
  </si>
  <si>
    <t>Proportion de financement de 0:35:1 d’ici 2012-2013</t>
  </si>
  <si>
    <t>80 p. 100 d’ici 2017-2018</t>
  </si>
  <si>
    <t>Cote « acceptable » du CRG en 2013</t>
  </si>
  <si>
    <t>Statistique Canada</t>
  </si>
  <si>
    <t>Nombre de visites de CANSIM</t>
  </si>
  <si>
    <t>242 000</t>
  </si>
  <si>
    <t>4 000</t>
  </si>
  <si>
    <t>270 500</t>
  </si>
  <si>
    <t>37 520</t>
  </si>
  <si>
    <t>Enquêtes-entreprises utilisant des données fiscales/administratives — nombre et taux de variation</t>
  </si>
  <si>
    <t>Augmentation constante</t>
  </si>
  <si>
    <t>Nombre de dossiers administratifs utilisés afin de réduire la taille des échantillons des enquêtes</t>
  </si>
  <si>
    <t>Indice des heures consacrées au fardeau de réponse</t>
  </si>
  <si>
    <t>60 ou moins</t>
  </si>
  <si>
    <t>Pourcentage d'utilisateurs qui ont obtenu ce dont ils avaient besoin</t>
  </si>
  <si>
    <t>Nombre de mentions dans les médias</t>
  </si>
  <si>
    <t>Nombre d'enquêtes qui utilisent la collecte électronique des données</t>
  </si>
  <si>
    <t>Augmentation constante
Exercice de référence 2012‑2013 : 33 enquêtes</t>
  </si>
  <si>
    <t>Périodicité et actualité (comparabilité internationale)</t>
  </si>
  <si>
    <t>Conformité aux normes établies par le Fonds monétaire international pour les principaux indicateurs économiques</t>
  </si>
  <si>
    <t>Pourcentage des principaux produits statistiques dont l'exactitude de l'échantillonnage correspond aux cibles fixées</t>
  </si>
  <si>
    <t>Pourcentage des principaux produits statistiques diffusés comme prévu</t>
  </si>
  <si>
    <t>Pourcentage des principaux produits corrigés après leur diffusion</t>
  </si>
  <si>
    <t>Moins de 1,5 %</t>
  </si>
  <si>
    <t>Pourcentage de projets réalisés conformément à leur portée, à leur calendrier et à leur budget</t>
  </si>
  <si>
    <t>Augmentation constante
Exercice de référence 2012‑2013 : 90 %</t>
  </si>
  <si>
    <t>Pourcentage des enquêtes qui utilisent des données administratives</t>
  </si>
  <si>
    <t>Augmentation constante
Exercice de référence 2012‑2013 : 3 enquêtes</t>
  </si>
  <si>
    <t>Augmentation constante
Exercice de référence 2012‑2013 : 70 %</t>
  </si>
  <si>
    <t>Conformité à la Norme spéciale de diffusion des données du FMI pour les principaux indicateurs économiques</t>
  </si>
  <si>
    <t xml:space="preserve">Augmentation constante
Exercice de référence 2012‑2013 : 90 % </t>
  </si>
  <si>
    <t>Sous-dénombrement net pour le Recensement de la population de 2011</t>
  </si>
  <si>
    <t>Nombre de visites de CANSIM (sauf en ce qui a trait au recensement)</t>
  </si>
  <si>
    <t>Pourcentage des produits statistiques qui répondent aux niveaux d'exactitude établis</t>
  </si>
  <si>
    <t>Moins de 3 %</t>
  </si>
  <si>
    <t>95 % des principaux produits statistiques satisfont aux niveaux d'exactitude établis</t>
  </si>
  <si>
    <t xml:space="preserve">Agence canadienne de développement international </t>
  </si>
  <si>
    <t>Pourcentage des enfants de moins de cinq ans qui reçoivent des traitements appropriés et en temps opportun pour soigner le paludisme et autres maladies importantes</t>
  </si>
  <si>
    <t>Pourcentage d'enfants (filles et garçons) vulnérables ou touchés par une crise qui sont inscrits à l'école</t>
  </si>
  <si>
    <t>Pourcentage de femmes, d'hommes et de jeunes économiquement actifs</t>
  </si>
  <si>
    <t>Pourcentage du financement accordé par rapport à celui demandé dans les appels globaux</t>
  </si>
  <si>
    <t xml:space="preserve">Production annuelle de biens agricoles dans les régions ciblées par l'ACDI </t>
  </si>
  <si>
    <t>Taux d'adoption par les agriculteurs (femmes et hommes) de nouvelles techniques agricoles et de nouvelles variétés de cultures dans les régions ciblées par l'ACDI</t>
  </si>
  <si>
    <t>Pourcentage de naissances vivantes assistées par un professionnel de la santé accrédité</t>
  </si>
  <si>
    <t>Note moyenne accordée (sur une échelle de cinq points) selon les progrès réalisés vers l'atteinte de ce résultat dans les pays à faible revenu ciblés par l'ACDI</t>
  </si>
  <si>
    <t>Niveau d'intégration des micro, des petites et des moyennes entreprises dans les marchés locaux et régionaux par pays</t>
  </si>
  <si>
    <t>Taux net de scolarité primaire pour les deux sexes</t>
  </si>
  <si>
    <t>Note moyenne accordée (sur une échelle de cinq points) selon les progrès réalisés vers l'atteinte de ce résultat dans les pays à revenu intermédiaire ciblés par l'ACDI</t>
  </si>
  <si>
    <t>Progrès en matière de sécurité alimentaire mondiale, de santé, d'éducation et du taux d'emploi dans les pays en développement</t>
  </si>
  <si>
    <t>Preuve de l'influence du Canada (p. ex., sommets du G8, CAD de l'OCDE, médias) à façonner le programme d'action en matière de développement international</t>
  </si>
  <si>
    <t>Cohérence entre les politiques sur l'aide et les autres politiques (p. ex., politique étrangère, défense, environnement et immigration)</t>
  </si>
  <si>
    <t>Notes accordées (sur une échelle de cinq points) à 15-20 initiatives qui illustrent comment les partenaires canadiens ont appuyé la transformation de la prestation de services de base dans les collectivités mal desservies</t>
  </si>
  <si>
    <t>Notes accordées (sur une échelle de cinq points) à 20 initiatives qui illustrent comment les partenaires canadiens ont contribué à augmenter les possibilités de revenu et les moyens de subsistance pour les femmes, les hommes et les jeunes touchés par la pauvreté en milieux ruraux et urbains</t>
  </si>
  <si>
    <t>Notes accordées (sur une échelle de cinq points) à au moins 5 participants de chacune des 10 initiatives de partenaires qui illustrent la valeur de leur participation à l'égard de la croissance de leur engagement et de leur connaissance en matière de développement international</t>
  </si>
  <si>
    <t>Ministère de la Justice du Canada</t>
  </si>
  <si>
    <t>Pourcentage des Canadiens qui évaluent leur niveau de confiance envers le système de justice pénale pour adultes à 6,0 ou plus sur une échelle de 10 points</t>
  </si>
  <si>
    <t>60 % (d'ici mars 2015)</t>
  </si>
  <si>
    <t>Pourcentage des Canadiens qui évaluent leur niveau de confiance envers le système de justice pénale pour adolescents à 6,0 ou plus sur une échelle de 10 points</t>
  </si>
  <si>
    <t>Diminution en pourcentage du taux de crimes déclarés par la police au Canada</t>
  </si>
  <si>
    <t>1 % (d'ici mars 2013)</t>
  </si>
  <si>
    <t>Pourcentage des Canadiens indiquant être « plutôt satisfaits » ou « très satisfaits » de leur sécurité personnelle</t>
  </si>
  <si>
    <t>90% (d'ici mars 2015)</t>
  </si>
  <si>
    <t>Pourcentage des victimes recevant une assistance financière qui indiquent se faire entendre de façon plus efficace dans le système de justice pénale</t>
  </si>
  <si>
    <t>75 % (d'ici mars 2013)</t>
  </si>
  <si>
    <t>Pourcentage des demandeurs (inscrits comme victimes) qui reçoivent une aide financière afin d'assister à une audience de la Commission des libérations conditionnelles du Canada</t>
  </si>
  <si>
    <t>90 % (d'ici mars 2013)</t>
  </si>
  <si>
    <t>Pourcentage des demandeurs qui reçoivent une aide financière à la suite d'une victimisation à l'étranger</t>
  </si>
  <si>
    <t>80 % (d'ici mars 2013)</t>
  </si>
  <si>
    <t>Nombre de demandes de repérage des parents qui sont en défaut de paiement</t>
  </si>
  <si>
    <t>21 000 (d'ici mars 2013)</t>
  </si>
  <si>
    <t>Montant total des fonds fédéraux saisis ou redirigés afin de fournir du soutien financier aux familles</t>
  </si>
  <si>
    <t>140 M$ (d'ici mars 2013)</t>
  </si>
  <si>
    <t>Nombre de demandes d'aide juridique en matière pénale approuvées dans les provinces</t>
  </si>
  <si>
    <t>280 000 (d'ici mars 2013)</t>
  </si>
  <si>
    <t>Nombre de suspensions des instances en raison d'un manque d'avocats payés par l'État dans des cas reliés à la sécurité publique et à la lutte contre le terrorisme</t>
  </si>
  <si>
    <t>0 (d'ici mars 2013)</t>
  </si>
  <si>
    <t>Nombre d'intervenants judiciaires qui suivent la formation en terminologie juridique annuellement</t>
  </si>
  <si>
    <t>300 (d'ici mars 2013)</t>
  </si>
  <si>
    <t>Pourcentage d'intervenants judiciaires ayant suivi la formation qui utilisent les outils développés</t>
  </si>
  <si>
    <t>70% (d'ici mars 2013)</t>
  </si>
  <si>
    <t>Nombre de clients desservis par les programmes d'assistance parajudiciaire aux Autochtones dans les provinces</t>
  </si>
  <si>
    <t>30 000 (d'ici mars 2013)</t>
  </si>
  <si>
    <t>Nombre de programmes de justice communautaire</t>
  </si>
  <si>
    <t>110 (d'ici mars 2013)</t>
  </si>
  <si>
    <t>Pourcentage d'augmentation des contacts des clients avec le Bureau de l'ombudsman fédéral des victimes d'actes criminels par rapport à l'année précédente</t>
  </si>
  <si>
    <t>Pourcentage d'augmentation des plaintes enregistrées et traitées ou révisées par rapport à l'année précédente</t>
  </si>
  <si>
    <t>Pourcentage des recommandations du Bureau de l'ombudsman fédéral des victimes d'actes criminels soumises et reconnues ou à la suite desquelles des mesures ont été prises</t>
  </si>
  <si>
    <t>10 % (d'ici mars 2013)</t>
  </si>
  <si>
    <t>5 % (d'ici mars 2013)</t>
  </si>
  <si>
    <t>100 % (d'ici mars 2013)</t>
  </si>
  <si>
    <t>Pourcentage des normes de services qui reçoivent une cote de satisfaction des clients de 8,0/10 ou plus sur une échelle de 10 points</t>
  </si>
  <si>
    <t>Pourcentage de dossiers de contentieux qui reçoivent un résultat favorable (jugés et réglés)</t>
  </si>
  <si>
    <t>Nombre de projets de loi déposés au Parlement (Chambre des communes et Sénat) et règlements publiés dans la Gazette du Canada</t>
  </si>
  <si>
    <t>70 % (d'ici juin 2015)</t>
  </si>
  <si>
    <t>70 % (d'ici avril 2013)</t>
  </si>
  <si>
    <t>500 (d'ici mars 2013)</t>
  </si>
  <si>
    <t>Défense nationale</t>
  </si>
  <si>
    <t>100 % dans les délais</t>
  </si>
  <si>
    <t>conformité de 98 % à 100 % à la politique de préparation et de soutien</t>
  </si>
  <si>
    <t>Pourcentage de la capacité selon les directives du CEMD sur la posture de la force pour les tâches permanentes et intérieures du gouvernement du Canada</t>
  </si>
  <si>
    <t>3 
(Selon une échelle de notation de 1 à 3, dans laquelle :
3 = vert, 2 = jaune, 1= rouge)</t>
  </si>
  <si>
    <t>de 98 % à 100 % des exigences énoncées dans le plan de disponibilité opérationnelle gérée</t>
  </si>
  <si>
    <t>10% par année</t>
  </si>
  <si>
    <t>7 % par année</t>
  </si>
  <si>
    <t>Accroissement du nombre (%) chaque année</t>
  </si>
  <si>
    <t>Ressources Naturelles Canada</t>
  </si>
  <si>
    <t>L'accès des secteurs de ressources naturelles aux marchés et aux nouveaux segments de marché est défini selon les exportations nationales de produits énergétiques, de minéraux, de produits métallurgiques et de produits forestiers</t>
  </si>
  <si>
    <t>Tendance favorable sur dix ans</t>
  </si>
  <si>
    <t>Investissement direct du Canada à l'étranger</t>
  </si>
  <si>
    <t>Nombre de nouveaux produits et procédés découlant des renseignements fournis par RNCan</t>
  </si>
  <si>
    <t>Dépenses liées à la recherche et au développement dans les secteurs des ressources naturelles, définies selon les dépenses intra-muros totales liées à la recherche et au développement dans les secteurs de l'énergie, de l'exploitation minière et de la foresterie</t>
  </si>
  <si>
    <t>Nombre de citations de gains en rentabilité et en productivité dans les organismes du secteur public et du secteur privé.</t>
  </si>
  <si>
    <t>5 (par année)</t>
  </si>
  <si>
    <t>Nouveaux investissements de capitaux dans les secteurs de la foresterie, de l'énergie, des minéraux et des métaux</t>
  </si>
  <si>
    <t>Caractère opportun et exactitude des paiements relatifs aux ressources extracôtières</t>
  </si>
  <si>
    <t>Paiement dans les délais prévus (100 %)</t>
  </si>
  <si>
    <t>Économies d'énergie annuelles totales réalisés par le Canada grâce à l'efficacité énergétique (écart entre l'utilisation d'énergie sans les améliorations liées à l'efficacité énergétique et l'utilisation d'énergie avec les améliorations liées à l'efficacité énergétique; les unités sont en pétajoules)</t>
  </si>
  <si>
    <t>Tendance favorable sur une période de 5 ans en ce qui concerne les économies de PJ
Année de référence 2006</t>
  </si>
  <si>
    <t>Capacité de production d'électricité renouvelable en mégawatts</t>
  </si>
  <si>
    <t xml:space="preserve">Tendance favorable sur une période de 5 ans, en mégawatts
Année de référence 2005 </t>
  </si>
  <si>
    <t>Production de biocarburants au Canada</t>
  </si>
  <si>
    <t xml:space="preserve">Tendance favorable sur une période de 5 ans
Base de référence à déterminer </t>
  </si>
  <si>
    <t>Montant des investissements des intervenants dans les activités de recherche, de développement et de démonstration en vue de relever les défis environnementaux</t>
  </si>
  <si>
    <t>Tendance favorable sur une période de 5 ans
(Année de référence 2006) (1,15 G$)</t>
  </si>
  <si>
    <t>Nombre de nouvelles politiques, de nouveaux règlements ou d'autres outils de prise de décisions élaborés par les secteurs public et privé chaque année, y compris les mises à jour de ces politiques, règlements ou outils de prise de décisions</t>
  </si>
  <si>
    <t xml:space="preserve">3 (par année)
</t>
  </si>
  <si>
    <t>Nombre de sites contaminés où les impacts environnementaux ont été réduits</t>
  </si>
  <si>
    <t>Les impacts environnementaux sont réduits aux Laboratoires de Whiteshell et de Chalk River, aux installations de gestion des déchets Glace Bay, Port Granby et Welcome, aux sites Port Hope et sur le trajet de transport du Nord. (par année)</t>
  </si>
  <si>
    <t>Nombre d'évaluations des risques liés au changement climatique ou d'évaluations connexes réalisées en rapport avec les ressources naturelles et les infrastructures</t>
  </si>
  <si>
    <t xml:space="preserve">4 (par année)
</t>
  </si>
  <si>
    <t>Nombre de collaborations actives avec les secteurs public et privé sur la gestion des risques pour les personnes, les ressources naturelles et les infrastructures</t>
  </si>
  <si>
    <t>3 ententes de collaboration (par année)</t>
  </si>
  <si>
    <t>Nombre d'intervenants des secteurs public et privé et du milieu universitaire qui utilisent les données sur la masse terrestre</t>
  </si>
  <si>
    <t>Satisfaction des clients ou résultats de référence sur le cadre des limites légales du Canada pour une gouvernance et un développement social et économique qui sont efficaces.</t>
  </si>
  <si>
    <t xml:space="preserve">6 grands organismes ministériels fédéraux (par année)
</t>
  </si>
  <si>
    <t>Tendance positive des résultats des sondages semestriels sur la satisfaction des clients (en rotation parmi les groupes-clients clés : Autochtones, autres ministères, industrie) - Période de référence se terminant en 2012-2013 (par année)</t>
  </si>
  <si>
    <t>Bureau du Conseil privé</t>
  </si>
  <si>
    <t>Secrétariat des conférences intergouvernementales canadiennes</t>
  </si>
  <si>
    <t>Agence des services frontaliers du Canada</t>
  </si>
  <si>
    <t>Pourcentage des menaces ayant entraîné un résultat</t>
  </si>
  <si>
    <t>3.1 %</t>
  </si>
  <si>
    <t>8 %</t>
  </si>
  <si>
    <t>0,50 %</t>
  </si>
  <si>
    <t>0,30 %</t>
  </si>
  <si>
    <t>11 %</t>
  </si>
  <si>
    <t>Supérieur à 5 %</t>
  </si>
  <si>
    <t>Pourcentage des poursuites criminelles qui aboutissent à une condamnation</t>
  </si>
  <si>
    <t>Le pourcentage de criminels renvoyés par rapport à tous les renvois</t>
  </si>
  <si>
    <t>Comité de surveillance des activités de renseignement de sécurité</t>
  </si>
  <si>
    <t>Programme de renseignement</t>
  </si>
  <si>
    <t>Programme de filtrage de sécurité</t>
  </si>
  <si>
    <t>Service correctionnel du Canada</t>
  </si>
  <si>
    <t>Taux d’incidents majeurs dans les établissements fédéraux</t>
  </si>
  <si>
    <t>Taux d’incidents violents (graves) causant des blessures ou des dommages</t>
  </si>
  <si>
    <t>Taux de résultats positifs aux analyses d’urine</t>
  </si>
  <si>
    <t>Rate of positive urinalysis</t>
  </si>
  <si>
    <t>Taux de refus de subir une analyse d’urine</t>
  </si>
  <si>
    <t>Pourcentage de délinquants qui ont reçu un service de suivi en santé mentale, par rapport au nombre de délinquants identifiés par le Système informatisé de dépistage des troubles mentaux à l’évaluation initiale comme ayant besoin de ces services.</t>
  </si>
  <si>
    <t>Pourcentage de délinquants nouvellement admis qui font l’objet d’une évaluation par le personnel infirmier dans les 24 heures suivant leur admission initiale</t>
  </si>
  <si>
    <t>0,094-0,099</t>
  </si>
  <si>
    <t>6,22-6,35</t>
  </si>
  <si>
    <t>7,34</t>
  </si>
  <si>
    <t>0,00-10,55</t>
  </si>
  <si>
    <t>72 %</t>
  </si>
  <si>
    <t>94 %</t>
  </si>
  <si>
    <t>Pourcentage de la peine purgée avant la première mise en liberté</t>
  </si>
  <si>
    <t>Pourcentage de délinquants qui font l’objet d’une intervention correctionnelle avant leur première mise en liberté</t>
  </si>
  <si>
    <t>Pourcentage de délinquants qui font l’objet d’une intervention correctionnelle avant la date d’expiration de leur mandat</t>
  </si>
  <si>
    <t>Taux d’emploi dans la collectivité</t>
  </si>
  <si>
    <t>Pourcentage de délinquants avec des victimes inscrites</t>
  </si>
  <si>
    <t>49,98-51,41</t>
  </si>
  <si>
    <t>77,93-80,28</t>
  </si>
  <si>
    <t>82,0-85,08</t>
  </si>
  <si>
    <t>60,18-100</t>
  </si>
  <si>
    <t>17 %</t>
  </si>
  <si>
    <t>47,88-100</t>
  </si>
  <si>
    <t>3,19-3,74</t>
  </si>
  <si>
    <t>13,17</t>
  </si>
  <si>
    <t>Pourcentage de délinquants qui réussissent à atteindre la date d’expiration de leur mandat sans commettre d’autres infractions (sans révocations, accusations ou condamnations)</t>
  </si>
  <si>
    <t>Pourcentage de délinquants sous surveillance dans la collectivité qui sont reconnus coupables de nouveaux crimes avec violence</t>
  </si>
  <si>
    <t>Pourcentage de résultats positifs aux analyses d’urine effectuées dans la collectivité</t>
  </si>
  <si>
    <t>Commission des libérations conditionnelles du Canada</t>
  </si>
  <si>
    <t>Pourcentage des délinquants en liberté conditionnelle qui commettent une nouvelle infraction violente avant la fin de la période de surveillance</t>
  </si>
  <si>
    <t>98 % des délinquants ne sont pas reconnus coupables d’une infraction violente avant la fin de la période de surveillance</t>
  </si>
  <si>
    <t>Pourcentage des délinquants qui ont fini de purger leur peine en liberté conditionnelle totale et qui sont réincarcérés après leur mise en liberté après avoir été reconnus coupables d’une nouvelle infraction violente (cinq ans après l’expiration du mandat)</t>
  </si>
  <si>
    <t>98 % des délinquants qui ont fini de purger leur peine en liberté conditionnelle totale n’ont pas été réincarcérés après leur mise en liberté pour avoir commis une nouvelle infraction violente après l’expiration du mandat</t>
  </si>
  <si>
    <t>Pourcentage des décisions qui sont modifiées par la Section d’appel</t>
  </si>
  <si>
    <t>Taux de confirmation de 95 % des décisions relatives à la mise en liberté sous condition</t>
  </si>
  <si>
    <t>Pourcentage des victimes qui sont satisfaites de la qualité et de la rapidité de communication des renseignements fournis par la CLCC</t>
  </si>
  <si>
    <t>Taux de satisfaction de 80 %</t>
  </si>
  <si>
    <t>Pourcentage des personnes ayant accès aux services de la CLCC qui sont satisfaites de la qualité et de la rapidité de communication des renseignements fournis par la CLCCC et à la rapidité du service</t>
  </si>
  <si>
    <t>Pourcentage de bénéficiaires de la suspension du casier dont la suspension du casier est annulé ou est révoqué</t>
  </si>
  <si>
    <t>Taux cumulatif d’annulation ou de révocation ne dépassant pas 5 %</t>
  </si>
  <si>
    <t>Services provided meet standards set under Government-wide policies as well as Management Accountability Framework (MAF) expectations</t>
  </si>
  <si>
    <t>To meet or surpass government standards related to management capacity and practices as outlined and assessed through the MAF</t>
  </si>
  <si>
    <t>Les services fournis respectent les normes établies en vertu des politiques gouvernementales ainsi que les attentes du Cadre de responsabilisation de gestion (CRG)</t>
  </si>
  <si>
    <t>Atteindre ou dépasser les normes du gouvernement relatives à la capacité et aux pratiques de gestion décrites et évaluées au moyen du CRG</t>
  </si>
  <si>
    <t>Nombre de mesures prises pour combler les lacunes dans le Cadre de sécurité nationale du Canada</t>
  </si>
  <si>
    <t>Score de résilience en matière d'infrastructures essentielles</t>
  </si>
  <si>
    <t>Pourcentage de normes respectées en matière de temps d'attente à la frontière</t>
  </si>
  <si>
    <t>Nombre de personnes faisant l'objet d'un refus d'entrée au pays ou de déportation du Canada</t>
  </si>
  <si>
    <t>Pourcentage de biens examinés à la suite d'une mesure de saisie</t>
  </si>
  <si>
    <t>Point de référence : 0,5%</t>
  </si>
  <si>
    <t>Pourcentage de Canadiens qui trouvent que le crime dans leurs collectivités demeure inchangé ou a été réduit au cours des cinq dernières années</t>
  </si>
  <si>
    <t>Pourcentage de semi-libertés complétées avec succès</t>
  </si>
  <si>
    <t>Pourcentage des libertés conditionnelles totales complétées avec succès</t>
  </si>
  <si>
    <t>≥à la période précédente
(68%, 2009)</t>
  </si>
  <si>
    <t>Nombre d'individus  affectés par des catastrophes de grande envergure, des accidents et des actes intentionnels</t>
  </si>
  <si>
    <t>Coûts engagés par les Canadiens lors de catastrophes de grande envergure, d'accidents et d'actes intentionnels</t>
  </si>
  <si>
    <t>S/O</t>
  </si>
  <si>
    <t>Sécurité publique Canada</t>
  </si>
  <si>
    <t>Gendarmerie royale du Canada</t>
  </si>
  <si>
    <t>Nombre de demandes de service reçues par la GRC</t>
  </si>
  <si>
    <t>Taux de résolution de crimes par la GRC</t>
  </si>
  <si>
    <t>Taux pondéré de résolution de crimes par la GRC</t>
  </si>
  <si>
    <t>Taux pondéré de résolution de crimes violents par la GRC</t>
  </si>
  <si>
    <t>Pourcentage de répondants qui estiment que la GRC fournit des services de qualité</t>
  </si>
  <si>
    <t>Pourcentage de répondants qui estiment que la GRC contribue au renforcement de la sécurité et de la santé dans les collectivités autochtones</t>
  </si>
  <si>
    <t>Pourcentage de membres réguliers ayant de six mois à deux ans de service qui ont réussi le cours Comprendre les Autochtones et les Premières nations</t>
  </si>
  <si>
    <t>Pourcentage de répondants qui estiment que la GRC prévient et réduit la criminalité et la victimisation chez les jeunes</t>
  </si>
  <si>
    <t>Taux de crimes violents chez les jeunes</t>
  </si>
  <si>
    <t>Nombre de détachements, dans les divisions à contrat, qui ont un plan de rendement du détachement et qui consultent les jeunes</t>
  </si>
  <si>
    <t>Pourcentage de répondants qui considèrent avoir reçu un soutien opérationnel et technique de grande qualité</t>
  </si>
  <si>
    <t>Pourcentage de répondants qui considèrent que le soutien technique en matière d’enquête qui leur a été fourni les a aidés de manière opportune dans leurs enquêtes</t>
  </si>
  <si>
    <t>Nombre d’incidents qui ont compromis la sécurité des personnes protégées par la GRC et des intérêts canadiens</t>
  </si>
  <si>
    <t>Pourcentage d’événements sécurisés</t>
  </si>
  <si>
    <t>Pourcentage de Canadiens qui jugent que la GRC prend toutes les mesures nécessaires pour assurer la protection et la sécurité des sommets et autres grands événements organisés par le gouvernement</t>
  </si>
  <si>
    <t>Nombre d'enquêtes qui sont directement liées à une priorité tactique nationale existante en matière d'application de la loi</t>
  </si>
  <si>
    <t>Pourcentage d'enquêtes liées à une priorité tactique nationale ou à une évaluation de la menace nationale ou provinciale qui ont donné lieu au dépôt d'accusations criminelles contre une ou plusieurs cibles principales</t>
  </si>
  <si>
    <t>Nombre d’incidents violents relatifs à la sécurité nationale au Canada</t>
  </si>
  <si>
    <t>Pourcentage de répondants (à l’exception des répondants à la question sur la priorité stratégique « sécurité nationale ») qui estiment que la GRC contribue grandement à la réduction de la menace de l'activité terroriste au Canada et à l'étranger</t>
  </si>
  <si>
    <t>Nombre de perturbations, par des actions policières, de l’aptitude de groupes ou d’individus à mener des activités terroristes ou toute autre activité criminelle qui peut poser une menace à la sécurité nationale, au Canada ou à l’étranger</t>
  </si>
  <si>
    <t>Pourcentage de dossiers confiés au Service des poursuites pénales du Canada qui sont approuvés par le procureur général</t>
  </si>
  <si>
    <t xml:space="preserve">Sans objet </t>
  </si>
  <si>
    <t>Plus de 48</t>
  </si>
  <si>
    <t xml:space="preserve">Hausse de 1,5 point par année </t>
  </si>
  <si>
    <t xml:space="preserve">Hausse de 2 points par année </t>
  </si>
  <si>
    <t>Territoires : 80 %
Provinces : 80 %
Municipalités : 80 %
Leaders de communautés autochtones : 80 %</t>
  </si>
  <si>
    <t>Leaders de communautés autochtones : 80 %
Canadiens qui s’auto-identifient comme Autochtones : 80 %
Clients contractuels : 80 %
Autres intervenants : 80 %</t>
  </si>
  <si>
    <t>75 % par année</t>
  </si>
  <si>
    <t>Canadiens : 80 %
Clients contractuels : 80 %
Partenaires policiers : 80 %
Autres intervenants : 80 %</t>
  </si>
  <si>
    <t xml:space="preserve">Réduction annuelle de 3 % </t>
  </si>
  <si>
    <t>Hausse annuelle de 20 %</t>
  </si>
  <si>
    <t>400 000</t>
  </si>
  <si>
    <t>Niveau de référence non établi</t>
  </si>
  <si>
    <t>Partenaires policiers : 90 %
Intervenants : 80 %</t>
  </si>
  <si>
    <t>Pourcentage de répondants qui conviennent que la GRC fournit globalement des services scientifiques, techniques et d’enquête de grande qualité</t>
  </si>
  <si>
    <t>Pourcentage de répondants qui conviennent que la GRC fournit de l’information et des renseignements exacts</t>
  </si>
  <si>
    <t>Pourcentage de répondants qui conviennent que la GRC fournit de l’information et des renseignements exhaustifs</t>
  </si>
  <si>
    <t>Pourcentage de demandes de service adressées aux laboratoires judiciaires satisfaites dans les délais impartis</t>
  </si>
  <si>
    <t>Pourcentage de demandes de vérifications en vue d’un emploi auprès de personnes vulnérables reçues en format électronique</t>
  </si>
  <si>
    <t>Pourcentage de clients qui ont indiqué être satisfaits dans le questionnaire de suivi auprès des clients du Collège canadien de police</t>
  </si>
  <si>
    <t>Nombre de demandes de service soumises par la communauté d’application de la loi auxquelles le Programme canadien des armes à feu donne suite</t>
  </si>
  <si>
    <t>Nombre d’appels reçus par le Programme canadien des armes à feu via la ligne de soutien à la police</t>
  </si>
  <si>
    <t>Nombre d’interrogations du Registre canadien des armes à feu en direct faites par des policiers de première ligne</t>
  </si>
  <si>
    <t>Nombre de demandes adressées au Programme canadien des armes à feu pour savoir à qui appartiennent des armes à feu</t>
  </si>
  <si>
    <t>Nombre de correspondances confirmées entre des rapports d'incident du Centre d'information de la police canadienne et le Système canadien d'information relative aux armes à feu qui donnent lieu à des rapports de personnes d’intérêt relativement aux armes à feu régulièrement vérifiés par le Programme canadien des armes à feu afin de garantir l’admissibilité des propriétaires d’armes à feu</t>
  </si>
  <si>
    <t>Nombre d’armes à feu qui, tel qu’il a été confirmé par le Programme canadien des armes à feu, ont été enlevées à des personnes dont le permis d’armes à feu a été révoqué pour des raisons de sécurité publique</t>
  </si>
  <si>
    <t>Partenaires policiers : 80 %
Autres intervenants : 80 %</t>
  </si>
  <si>
    <t>3 000 par année</t>
  </si>
  <si>
    <t>3 500 par année</t>
  </si>
  <si>
    <t>10 % de croissance par année</t>
  </si>
  <si>
    <t>1 200 par année</t>
  </si>
  <si>
    <t>45 000 par année</t>
  </si>
  <si>
    <t>1 000 par année</t>
  </si>
  <si>
    <t>Pourcentage d’intervenants qui conviennent que la GRC apporte une contribution appréciée à l’élaboration des politiques gouvernementales sur les questions internationales</t>
  </si>
  <si>
    <t>Nombre de requêtes dans l’interface INTERPOL-Centre d’information de la police canadienne</t>
  </si>
  <si>
    <t>Pourcentage d’intervenants qui conviennent que la GRC offre un soutien efficace au renforcement de la capacité à faire respecter la loi à l’étranger</t>
  </si>
  <si>
    <t>Pourcentage d’organisations qui conviennent qu’une prestation du Carrousel sert les intérêts de l’organisation et ceux de la collectivité</t>
  </si>
  <si>
    <t>Pourcentage d’organisations qui conviennent que les intérêts canadiens ont été servis au Canada ou à l’étranger grâce à un partenariat stratégique avec la GRC</t>
  </si>
  <si>
    <t>Nombre de partenariats stratégiques et d’initiatives qui mettent en valeur le riche héritage de la GRC en tant que symbole de la culture canadienne</t>
  </si>
  <si>
    <t>Nombre de contrats de licence et de protocoles d’entente de la GRC et de la Fondation de la GRC relatifs à l’utilisation et à la protection de l’image de la GRC</t>
  </si>
  <si>
    <t>Pourcentage de répondants qui se disent satisfaits de l’information fournie par la GRC</t>
  </si>
  <si>
    <t>Pourcentage de répondants qui considèrent être adéquatement consultés sur les décisions et mesures qui les touchent</t>
  </si>
  <si>
    <t>Pourcentage d’employés qui conviennent qu’ils sont bien informés des questions qui sont importantes pour eux</t>
  </si>
  <si>
    <t>Nombre d’employés en congé de maladie prolongé</t>
  </si>
  <si>
    <t>Nombre de cadres supérieurs nommés ou choisis pour une possibilité de perfectionnement dans le cadre de la stratégie de gestion des talents</t>
  </si>
  <si>
    <t>Pourcentage de surintendants principaux, de surintendants, d’inspecteurs et de cadres supérieurs membres civils visés par la gestion des talents</t>
  </si>
  <si>
    <t>Niveau de satisfaction des membres de l’État-major supérieur chargés de la planification de la relève quant à la mesure dans laquelle la gestion des talents a amélioré le processus de planification de la relève (sélection, etc.)</t>
  </si>
  <si>
    <t>Niveau de satisfaction des cadres supérieurs quant à la mesure dans laquelle la gestion des talents a amélioré le processus de planification de la relève (sélection, etc.)</t>
  </si>
  <si>
    <t>Réduction annuelle de 10%</t>
  </si>
  <si>
    <t>Employés : 70 %
Clients des services de police à contrat : 80 %
Partenaires policiers : 80 %
Autres intervenants : 80 %</t>
  </si>
  <si>
    <t>Canadiens : 80 %
Clients des services de police à contrat : 80%
Partenaires policiers : 80 %
Autres intervenants : 80 %</t>
  </si>
  <si>
    <t>Travaux publics et des Services gouvernementaux Receveure générale du Canada</t>
  </si>
  <si>
    <t>1,85 G$ (année civile 2012)</t>
  </si>
  <si>
    <t>Plus de 70 %</t>
  </si>
  <si>
    <t>Moins ou = à 18,9 m2 par personne</t>
  </si>
  <si>
    <t>321,67 $/m2</t>
  </si>
  <si>
    <t>Pas plus de 48 heures ou deux jours par an.</t>
  </si>
  <si>
    <t>0,32 $</t>
  </si>
  <si>
    <t>99,99 %</t>
  </si>
  <si>
    <t>95,5 %</t>
  </si>
  <si>
    <t>120 $</t>
  </si>
  <si>
    <t>160 $</t>
  </si>
  <si>
    <t>Plus de 95 %</t>
  </si>
  <si>
    <t>Plus de 90 %</t>
  </si>
  <si>
    <t>90 $ par heure facturée</t>
  </si>
  <si>
    <t>Pourcentage d'enquêtes de sûreté simples traitées dans un délai de sept jours ouvrables</t>
  </si>
  <si>
    <t>Pas plus de 149 $</t>
  </si>
  <si>
    <t>Agence de promotion économique du Canada atlantique</t>
  </si>
  <si>
    <t>Taux de survie des sociétés aidées par l’APECA</t>
  </si>
  <si>
    <t>Croissance du chiffre d’affaires des entreprises qui ont reçu de l’aide de l’APECA</t>
  </si>
  <si>
    <t>Écart annuel de cinq points de pourcentage supérieur au taux de survie des entreprises qui n’ont pas reçu d’aide</t>
  </si>
  <si>
    <t>Croissance annuelle du chiffre d’affaires des entreprises qui ont reçu de l’aide de l’APECA égale ou supérieure à la croissance du chiffre d’affaires d’entreprises comparables</t>
  </si>
  <si>
    <t>Augmentation de la capacité des collectivités en ce qui concerne la prise de décisions, la planification et l’exécution</t>
  </si>
  <si>
    <t>Incidence des projets de l’APECA sur le développement des collectivités au Canada atlantique, selon les examens qualitatifs</t>
  </si>
  <si>
    <t>Croissance du chiffre d’affaires des clients ayant reçu de l’aide des CBDC par rapport aux entreprises comparables</t>
  </si>
  <si>
    <t>Preuve de l’incidence à partir d’évaluations et de données</t>
  </si>
  <si>
    <t>70 % (pourcentage de projets qui atteignent les objectifs visés)</t>
  </si>
  <si>
    <t>Établissement d’une base de référence en collaboration avec les autres agences de développement régional, à partir de laquelle des cibles seront fixées</t>
  </si>
  <si>
    <t>Des politiques et des programmes économiques régionaux qui tiennent compte des possibilités de développement au Canada atlantique</t>
  </si>
  <si>
    <t>Collaboration avec d’autres ministères fédéraux et mobilisation d’autres partenaires du Canada atlantique afin de mettre en œuvre le Plan d’action pour la construction navale en Atlantique et de veiller à ce que la région possède une main-d’œuvre qualifiée pour faire face aux nouvelles possibilités économiques dans la région</t>
  </si>
  <si>
    <t>Agence de développement économique du Canada pour les régions du Québec</t>
  </si>
  <si>
    <t>Nombre de projets financés en vue de soutenir l’entrepreneuriat</t>
  </si>
  <si>
    <t>Valeur totale des subventions et contributions (S&amp;C) allouées</t>
  </si>
  <si>
    <t>Nombre d’entreprises démarrées</t>
  </si>
  <si>
    <t>Nombre de projets financés</t>
  </si>
  <si>
    <t>Valeur totale des S&amp;C allouées</t>
  </si>
  <si>
    <t>Pourcentage des entreprises appuyées ayant maintenu ou augmenté leur chiffre d’affaires</t>
  </si>
  <si>
    <t>Pourcentage des entreprises appuyées ayant maintenu ou augmenté leur revenu autogénéré</t>
  </si>
  <si>
    <t>16 M$</t>
  </si>
  <si>
    <t>111 M$</t>
  </si>
  <si>
    <t>53 %</t>
  </si>
  <si>
    <t>Nombre de projets financés en vue de mobiliser les régions</t>
  </si>
  <si>
    <t>Pourcentage des collectivités appuyées qui mettent en œuvre des projets de mobilisation</t>
  </si>
  <si>
    <t>Pourcentage des collectivités appuyées qui mettent en œuvre des projets d’équipements collectifs économiques</t>
  </si>
  <si>
    <t>5 M$</t>
  </si>
  <si>
    <t>27 M$</t>
  </si>
  <si>
    <t>Nombre de projets financés par les organismes de développement régional (ODR), soit les Sociétés d’aide au développement des collectivités (SADC) et les Centres d’aide aux entreprises (CAE)</t>
  </si>
  <si>
    <t>Valeur totale des S&amp;C allouées par les ODR (SADC et CAE)</t>
  </si>
  <si>
    <t>Nombre d’initiatives de développement économique mises en œuvre dans les collectivités à la suite de l’appui des SADC</t>
  </si>
  <si>
    <t>Pourcentage des entrepreneurs qui procèdent au prédémarrage, au démarrage ou à l’acquisition d’une PME avec l’appui des ODR (SADC et CAE)</t>
  </si>
  <si>
    <t>Pourcentage des entreprises qui réalisent leur projet de redressement, d’expansion ou de modernisation avec l’appui des ODR (SADC et CAE)</t>
  </si>
  <si>
    <t>Nombre de projets financés ou administrés par l’Agence</t>
  </si>
  <si>
    <t>Nombre de collectivités qui disposent d’infrastructures publiques complétées selon les termes de contribution</t>
  </si>
  <si>
    <t>Nombre de projets financés, par initiative</t>
  </si>
  <si>
    <t>Valeur totale des S&amp;C allouées, par initiative</t>
  </si>
  <si>
    <t>Pourcentage de collectivités appuyées, par initiative</t>
  </si>
  <si>
    <t>29 M$</t>
  </si>
  <si>
    <t>49 %</t>
  </si>
  <si>
    <t>83 %</t>
  </si>
  <si>
    <t>IPREFQ : 85
IDE : 16
Croisières : 18
Projets ponctuels : 2</t>
  </si>
  <si>
    <t>IPREFQ : 22,5 M$
IDE : 3,3 M$
Croisières : 19 M$
Projets ponctuels : 18,5 M$</t>
  </si>
  <si>
    <t>IPREFQ : 100 %
IDE : 30 %
Croisières : 100 %
Projets ponctuels : 100 %</t>
  </si>
  <si>
    <t>Business Development</t>
  </si>
  <si>
    <t>Community Development</t>
  </si>
  <si>
    <t>Policy, Advocacy and Coordination</t>
  </si>
  <si>
    <t>Agence canadienne de développement économique du Nord</t>
  </si>
  <si>
    <t>Développement commercial</t>
  </si>
  <si>
    <t xml:space="preserve">Pourcentage d'entreprises appuyées par l'Agence, appartenant à des particuliers ou à des collectivités nordiques et autochtones, qui sont encore en fonctionnement
</t>
  </si>
  <si>
    <t>Développement communautaire</t>
  </si>
  <si>
    <t xml:space="preserve">Sous-indices de l'indice du bien-être des collectivités (IBC) relatifs au revenu et à l'activité sur le marché du travail.
</t>
  </si>
  <si>
    <t>Augmentation du pourcentage des collectivités nordiques qui obtiennent une meilleure cote pour les sous-indices de l'IBC relatifs au revenu et à l'activité sur le marché du travail</t>
  </si>
  <si>
    <t>Politique, représentation et coordination</t>
  </si>
  <si>
    <t>Indice économique nordique (IEN) : site Web de l'Agence</t>
  </si>
  <si>
    <t>Augmentation annuelle de l'IEN</t>
  </si>
  <si>
    <t>l’Agence fédérale de développement économique pour le Sud de l’Ontario</t>
  </si>
  <si>
    <t>Innovation technologique</t>
  </si>
  <si>
    <t>Augmentation du nombre d'employés dans le Sud de l'Ontario qui sont considérés comme du « personnel hautement qualifié »</t>
  </si>
  <si>
    <t>74 300 personnes</t>
  </si>
  <si>
    <t>Augmentation du montant des investissements dans la recherche-développement par les entreprises de l'Ontario</t>
  </si>
  <si>
    <t>279 millions $ (dollars constant de 2002)</t>
  </si>
  <si>
    <t>Développement des entreprises</t>
  </si>
  <si>
    <t>Augmentation des investissements par les entreprises dans la machinerie et l'équipement en Ontario</t>
  </si>
  <si>
    <t>$32 157 000 (dollars annualisés)</t>
  </si>
  <si>
    <t>Augmentation des salaires horaires réels dans le Sud de l'Ontario</t>
  </si>
  <si>
    <t>0,14 $ (dollars constant de 2002)</t>
  </si>
  <si>
    <t>Augmentation de la productivité du travail dans les entreprises de l'Ontario</t>
  </si>
  <si>
    <t>1 % (croissance sur 12 mois)</t>
  </si>
  <si>
    <t>Développement économique communautaire</t>
  </si>
  <si>
    <t>Nombre d'entreprises dans les collectivités du Sud de l'Ontario qui sont dans des industries « en croissance »</t>
  </si>
  <si>
    <t>195 000</t>
  </si>
  <si>
    <t>0,2 %</t>
  </si>
  <si>
    <t>Augmentation du taux d'emploi dans le Sud de l'Ontario</t>
  </si>
  <si>
    <t>Diversification de l'économie de l'Ouest Canada</t>
  </si>
  <si>
    <t>Expansion des entreprises</t>
  </si>
  <si>
    <t>Emploi des PME, sauf celles qui n'ont pas d'employés</t>
  </si>
  <si>
    <t>Commerce international annuel : valeur des exportations, sauf celles des secteurs de production primaires</t>
  </si>
  <si>
    <t>2,6 millions</t>
  </si>
  <si>
    <t>44 milliards de dollars</t>
  </si>
  <si>
    <t>Innovation</t>
  </si>
  <si>
    <t>Total des revenus tirés de la commercialisation de la propriété intellectuelle</t>
  </si>
  <si>
    <t>Dépenses commerciales en recherche et développement en pourcentage du PIB</t>
  </si>
  <si>
    <t>Emploi en sciences naturelles et appliquées et dans les professions connexes en pourcentage de l’emploi total</t>
  </si>
  <si>
    <t>21,8 millions de dollars</t>
  </si>
  <si>
    <t>0,59 %</t>
  </si>
  <si>
    <t>6,50 %</t>
  </si>
  <si>
    <t>Développement économique des collectivités</t>
  </si>
  <si>
    <t>Nombre de nouveaux emplois créés</t>
  </si>
  <si>
    <t>18 500</t>
  </si>
  <si>
    <t>Pourcentage d’informateurs clés considérant que les programmes d’infrastructure réalisés par DEO ont entraîné des investissements correspondant aux priorités de l’Ouest canadien concernant l’infrastructure</t>
  </si>
  <si>
    <t>Pourcentage d’informateurs clés considérant que les activités de DEO ont mis en place des politiques et des programmes appuyant le développement économique de l’Ouest canadien</t>
  </si>
  <si>
    <t>Pourcentage de projets de DEO terminés au cours de cet exercice qui ont atteint ou dépassé les cibles de rendement</t>
  </si>
  <si>
    <t>Services partagés Canada</t>
  </si>
  <si>
    <t>Services d’infrastructure de TI efficients et efficaces</t>
  </si>
  <si>
    <t>Administration canadienne de la sûreté du transport aérien</t>
  </si>
  <si>
    <t>Contrôle préembarquement</t>
  </si>
  <si>
    <t>Contrôle des bagages enregistrés</t>
  </si>
  <si>
    <t>Contrôle des non‑passagers</t>
  </si>
  <si>
    <t>La carte d’identité pour les zones réglementées</t>
  </si>
  <si>
    <t>Marine Atlantique S.C.C.</t>
  </si>
  <si>
    <t>Services de traversier</t>
  </si>
  <si>
    <t>Transports Canada</t>
  </si>
  <si>
    <t>Changement de pourcentage dans l’intensité du transport de marchandises</t>
  </si>
  <si>
    <t>Changement de pourcentage dans l’intensité du transport de passagers</t>
  </si>
  <si>
    <t>Efficience et fiabilité mesurées par le temps de transit total des marchandises conteneurisées internationales qui utilisent les portes d’entrée et les corridors commerciaux stratégiques du Canada</t>
  </si>
  <si>
    <t>Le temps de transit total pour une année donnée ≤ au temps de transit total de l’année précédente</t>
  </si>
  <si>
    <t>Pourcentage de l’infrastructure de transport financée par le gouvernement fédéral qui atteint les cibles opérationnelles</t>
  </si>
  <si>
    <t>Rapport du financement en matière de recherche et de développement provenant de sources externes</t>
  </si>
  <si>
    <t>Pourcentage du financement approuvé qui est accordé</t>
  </si>
  <si>
    <t>Pourcentage de changement dans l’intensité des émissions provenant des transports</t>
  </si>
  <si>
    <t>Amélioration de l’intensité conforme au plan établi en vertu de l’approche horizontale du gouvernement en matière d’air pur</t>
  </si>
  <si>
    <t>Pourcentage de changement du nombre de déversements de substances provenant de bâtiments qui pourraient avoir des conséquences négatives sur le milieu marin (c.-à-d. pollution, eau de ballast)</t>
  </si>
  <si>
    <t>Réduction de 5 pour cent</t>
  </si>
  <si>
    <t>Pourcentage des engagements ministériels atteints dans le cadre de la Stratégie fédérale de développement durable</t>
  </si>
  <si>
    <t>Nombre de cas où Transports Canada n’était pas conforme aux lois environnementales applicables</t>
  </si>
  <si>
    <t>Nombre d’examens planifiés réalisés à l’aide du système national de gestion environnementale</t>
  </si>
  <si>
    <t>&gt;= (au moins) 1</t>
  </si>
  <si>
    <t>Nombre d’accidents par 100 000 heures de vol (moyenne quinquennale)</t>
  </si>
  <si>
    <t>6,5</t>
  </si>
  <si>
    <t>Nombre d’accidents de bâtiments commerciaux canadiens (autres que les embarcations de plaisance) par 1 000 bâtiments dans le registre canadien (moyenne quinquennale mobile)</t>
  </si>
  <si>
    <t>9,5
La référence est de 13,6 accidents par 1 000 bâtiments.
La variation du taux de 13,6 à 9,5 représente une diminution de 30 pour cent</t>
  </si>
  <si>
    <t>Nombre de décès liés aux embarcations de plaisance lors d’activités de navigation de plaisance (moyenne quinquennale)</t>
  </si>
  <si>
    <t>Taux d’accidents ferroviaires (par million de train-milles) qui surviennent sur les chemins de fer de compétence fédérale (comprend les collisions et les déraillements en voie principale, les déraillements et les collisions hors voie principale, les incendies et les explosions, et d’autres) (moyenne quinquennale)</t>
  </si>
  <si>
    <t>Taux d’accidents ferroviaires (par million de train-milles) qui surviennent sur les chemins de fer de compétence fédérale (comprend les cas de position anormale des aiguillages en voie principale, un convoi qui dépasse les limites de voie, une fuite de marchandises dangereuses, la mise hors d’état de fonctionner d’un membre de l’équipe de train, l’emballement de matériels roulants, une signalisation moins restrictive que ce qui est nécessaire et le chevauchement non protégé des pouvoirs) (moyenne quinquennale)</t>
  </si>
  <si>
    <t>14,1</t>
  </si>
  <si>
    <t>2,45</t>
  </si>
  <si>
    <t>Collisions par 10 000 véhicules automobiles immatriculés</t>
  </si>
  <si>
    <t>Décès (occupants du véhicule) par 10 000 collisions signalées par la police survenues sur les chemins publics</t>
  </si>
  <si>
    <t>Blessures graves (occupants du véhicule) par 10 000 collisions signalées par la police survenues sur les chemins publics</t>
  </si>
  <si>
    <t>221,1</t>
  </si>
  <si>
    <t>3,8</t>
  </si>
  <si>
    <t>Nombre de rejets de marchandises dangereuses à déclaration obligatoire, par tranche de billion de dollars de produit intérieur brut (moyenne quinquennale)</t>
  </si>
  <si>
    <t>Nombre de rejets de marchandises dangereuses à déclaration obligatoire qui ont causé des blessures ou des décès, par tranche de billion de dollars de produit intérieur brut (moyenne quinquennale)</t>
  </si>
  <si>
    <t>Pourcentage des règlements sur la sûreté aérienne qui sont conformes aux normes de l’Organisation de l’aviation civile internationale</t>
  </si>
  <si>
    <t>Pourcentage de l’industrie qui indique avoir confiance dans le système de sûreté maritime du Canada</t>
  </si>
  <si>
    <t>Pourcentage des règlements sur la sûreté maritime qui sont conformes aux normes de l’Organisation maritime internationale</t>
  </si>
  <si>
    <t>Pourcentage d’exploitants de services de transport ferroviaire qui adoptent le cadre de sureté volontaire</t>
  </si>
  <si>
    <t>École de la fonction publique du Canada</t>
  </si>
  <si>
    <t>Apprentissage de base</t>
  </si>
  <si>
    <t>Perfectionnement en leadership organisationnel</t>
  </si>
  <si>
    <t>Innovation dans la gestion du secteur public</t>
  </si>
  <si>
    <t>Secrétariat du Conseil du Trésor du Canada</t>
  </si>
  <si>
    <t>Cadres de gestion</t>
  </si>
  <si>
    <t>75 % (2012–13)</t>
  </si>
  <si>
    <t>5 % (2012–13)</t>
  </si>
  <si>
    <t>95 % (2016–17)</t>
  </si>
  <si>
    <t>65 % (2013–14)</t>
  </si>
  <si>
    <t>70 % (2012–13)</t>
  </si>
  <si>
    <t>85 % (2012–13)</t>
  </si>
  <si>
    <t>100 % (2012–13)</t>
  </si>
  <si>
    <t>Pourcentage moyen de l'amélioration des résultats globaux du CRG relatifs aux priorités indiquées par rapport à l'année précédente</t>
  </si>
  <si>
    <t>Gestion des ressources humaines</t>
  </si>
  <si>
    <t>Gestion des dépenses</t>
  </si>
  <si>
    <t>En préparation</t>
  </si>
  <si>
    <t>Gestion financière</t>
  </si>
  <si>
    <t>Fonds pangouvernementaux et paiement en tant qu'employeur de la fonction public</t>
  </si>
  <si>
    <t>Anciens Combattants Canada</t>
  </si>
  <si>
    <t>65 %</t>
  </si>
  <si>
    <t>Selon le besoin</t>
  </si>
  <si>
    <t>&lt; 10 %</t>
  </si>
  <si>
    <t>Pourcentage de contacts auxquels on donne suite</t>
  </si>
  <si>
    <t>Nombre de visiteurs uniques et de « correspondances » dans les médias sociaux</t>
  </si>
  <si>
    <t>Identique ou plus élevé</t>
  </si>
  <si>
    <t>Nombre de présentations faites aux comités du Sénat et de la Chambre des communes, relativement à des dossiers d’Anciens Combattants / nombre de séances d’information destinées aux membres du Parlement</t>
  </si>
  <si>
    <t>Pourcentage des vérifications qui sont examinées par des comités parlementaires</t>
  </si>
  <si>
    <t>Nombre d’audiences parlementaires et de séances d’information auxquelles nous participons, par rapport au nombre de jours de séance</t>
  </si>
  <si>
    <t>Pourcentage d’utilisateurs qui découvrent que nos vérifications offrent une valeur ajoutée</t>
  </si>
  <si>
    <t>Pourcentage de cadres supérieurs qui découvrent que nos vérifications offrent une valeur ajoutée</t>
  </si>
  <si>
    <t>Rapport sur les plans et les priorités non publié</t>
  </si>
  <si>
    <t>Maintenu</t>
  </si>
  <si>
    <t>Aucun</t>
  </si>
  <si>
    <t>Administre le système de gestion des approvisionnements du lait</t>
  </si>
  <si>
    <t>Aide aux contribuables et aux entreprises</t>
  </si>
  <si>
    <t xml:space="preserve">Cotisation des déclarations et traitement des paiements </t>
  </si>
  <si>
    <t xml:space="preserve">Comptes débiteurs et observation en matière de production des déclarations </t>
  </si>
  <si>
    <t>Observation en matière de déclaration</t>
  </si>
  <si>
    <t>Appels</t>
  </si>
  <si>
    <t>Programmes de prestations</t>
  </si>
  <si>
    <t>Protection des réfugiés</t>
  </si>
  <si>
    <t>Appels des réfugiés</t>
  </si>
  <si>
    <t>Enquêtes et contrôles des motifs de détention</t>
  </si>
  <si>
    <t>Appels en matière d'immigration</t>
  </si>
  <si>
    <t>Création de lieux patrimoniaux</t>
  </si>
  <si>
    <t>Conservation des ressources patrimoniales</t>
  </si>
  <si>
    <t>Appréciation et compréhension du public</t>
  </si>
  <si>
    <t>Expérience du visiteur</t>
  </si>
  <si>
    <t>Infrastructure des lotissements urbains et routes de transit</t>
  </si>
  <si>
    <t>Règlement de causes liées au commerce (rôle quasi judiciaire)</t>
  </si>
  <si>
    <t>Enquêtes sur les questions économiques de portée générale et saisines (rôle consultatif)</t>
  </si>
  <si>
    <t>Initiatives fédérales concernant les partenariats public-privé</t>
  </si>
  <si>
    <t>Programme du renseignement financier</t>
  </si>
  <si>
    <t>Programme de conformité</t>
  </si>
  <si>
    <t>Engagement des intervenants et partenariats stratégiques</t>
  </si>
  <si>
    <t>Statuaires et information conforme</t>
  </si>
  <si>
    <t>Arts</t>
  </si>
  <si>
    <t>Industries culturelles</t>
  </si>
  <si>
    <t>Patrimoine</t>
  </si>
  <si>
    <t>Promotion et appartenance au Canada</t>
  </si>
  <si>
    <t>Engagement et participation communautaire</t>
  </si>
  <si>
    <t>Langues officielles</t>
  </si>
  <si>
    <t>Sport</t>
  </si>
  <si>
    <t>Production audiovisuelle</t>
  </si>
  <si>
    <t>Accessibilité et interaction avec l’auditoire</t>
  </si>
  <si>
    <t>Statistique économique</t>
  </si>
  <si>
    <t>Statistique sociale</t>
  </si>
  <si>
    <t>Statistique du recensement, de la démographie et autochtone</t>
  </si>
  <si>
    <t>États fragiles et collectivités touchées par des crises</t>
  </si>
  <si>
    <t>Pays à faible revenu</t>
  </si>
  <si>
    <t xml:space="preserve">Pays à revenu intermédiaire </t>
  </si>
  <si>
    <t>Engagement à l'échelle mondiale et politiques stratégiques</t>
  </si>
  <si>
    <t>Engagement des Canadiens à l'égard du développement</t>
  </si>
  <si>
    <t>Services aux conférences</t>
  </si>
  <si>
    <t>Évaluation des risques</t>
  </si>
  <si>
    <t>Partenariats sûrs et fiables</t>
  </si>
  <si>
    <t>Détermination de l'admissibilité</t>
  </si>
  <si>
    <t>Enquêtes criminelles</t>
  </si>
  <si>
    <t>Exécution de la loi en matière d'immigration</t>
  </si>
  <si>
    <t>Recours</t>
  </si>
  <si>
    <t>Gestion du commerce et des revenus</t>
  </si>
  <si>
    <t>Garde</t>
  </si>
  <si>
    <t>Interventions correctionnelles</t>
  </si>
  <si>
    <t>Surveillance dans la collectivité</t>
  </si>
  <si>
    <t>Approvisionnements</t>
  </si>
  <si>
    <t>Gestion des locaux et des biens immobiliers</t>
  </si>
  <si>
    <t>Receveur général du Canada</t>
  </si>
  <si>
    <t>Services d'infrastructure des technologies de l'information</t>
  </si>
  <si>
    <t>Administration de la paye et des pensions fédérales</t>
  </si>
  <si>
    <t>Gestion linguistique et services connexes</t>
  </si>
  <si>
    <t>Programmes et services spécialisés</t>
  </si>
  <si>
    <t>Ombudsman de l'approvisionnement</t>
  </si>
  <si>
    <t xml:space="preserve">Développement des entreprises
</t>
  </si>
  <si>
    <t xml:space="preserve">Développement des collectivités
</t>
  </si>
  <si>
    <t xml:space="preserve">Politiques, défense des intérêts et coordination
</t>
  </si>
  <si>
    <t>Développement économique des régions</t>
  </si>
  <si>
    <t>Renforcement de l’économie des collectivités</t>
  </si>
  <si>
    <t>Administer milk supply management system</t>
  </si>
  <si>
    <t>Assessment of Returns and Payment Processing</t>
  </si>
  <si>
    <t>Taxpayer and Business Assistance</t>
  </si>
  <si>
    <t>Accounts Receivable and Returns Compliance</t>
  </si>
  <si>
    <t>Reporting Compliance</t>
  </si>
  <si>
    <t>Appeals</t>
  </si>
  <si>
    <t>Benefit Programs</t>
  </si>
  <si>
    <t>Refugee Protection</t>
  </si>
  <si>
    <t>Refugee Appeal</t>
  </si>
  <si>
    <t>Admissibility Hearings and Detention Reviews</t>
  </si>
  <si>
    <t>Immigration Appeal</t>
  </si>
  <si>
    <t>Heritage Places Establishment</t>
  </si>
  <si>
    <t>Heritage Resources Conservation</t>
  </si>
  <si>
    <t>Public Appreciation and Understanding</t>
  </si>
  <si>
    <t>Visitor Experience</t>
  </si>
  <si>
    <t>Townsite and Throughway Infrastructure</t>
  </si>
  <si>
    <t>Adjudication of Trade Cases (quasi-judicial role)</t>
  </si>
  <si>
    <t>General Economic Inquiries and References (advisory role)</t>
  </si>
  <si>
    <t>Federal Public-Private Partnership Initiatives</t>
  </si>
  <si>
    <t>Financial Intelligence Program</t>
  </si>
  <si>
    <t>Compliance Program</t>
  </si>
  <si>
    <t>Statutory Decisions and Compliant Information</t>
  </si>
  <si>
    <t>Stakeholder Engagement and Strategic Partnerships</t>
  </si>
  <si>
    <t>Cultural Industries</t>
  </si>
  <si>
    <t>Heritage</t>
  </si>
  <si>
    <t>Promotion of and Attachment to Canada</t>
  </si>
  <si>
    <t>Engagement and Community Participation</t>
  </si>
  <si>
    <t>Official Languages</t>
  </si>
  <si>
    <t>Audiovisual Production</t>
  </si>
  <si>
    <t>Accessibility and Audience Engagement</t>
  </si>
  <si>
    <t>Economic Statistics</t>
  </si>
  <si>
    <t>Social Statistics</t>
  </si>
  <si>
    <t>Census, Demography and Aboriginal Statistics</t>
  </si>
  <si>
    <t>Fragile states and crisis-affected communities</t>
  </si>
  <si>
    <t>Low-income countries</t>
  </si>
  <si>
    <t>Middle-income countries</t>
  </si>
  <si>
    <t>Global engagement and strategic policy</t>
  </si>
  <si>
    <t>Canadian engagement for development</t>
  </si>
  <si>
    <t>Risk Assessment</t>
  </si>
  <si>
    <t>Secure and Trusted Partnerships</t>
  </si>
  <si>
    <t>Admissibility Determination</t>
  </si>
  <si>
    <t>Criminal Investigations</t>
  </si>
  <si>
    <t>Immigration Enforcement</t>
  </si>
  <si>
    <t>Recourse</t>
  </si>
  <si>
    <t>Revenue and Trade Management</t>
  </si>
  <si>
    <t>Custody</t>
  </si>
  <si>
    <t>Correctional Interventions</t>
  </si>
  <si>
    <t>Community Supervision</t>
  </si>
  <si>
    <t>Acquisitions</t>
  </si>
  <si>
    <t>Accommodation and Real Property Services</t>
  </si>
  <si>
    <t>Receiver General for Canada</t>
  </si>
  <si>
    <t>Information Technology Infrastructure Services</t>
  </si>
  <si>
    <t>Federal Pay and Pension Administration</t>
  </si>
  <si>
    <t>Linguistic Management and Services</t>
  </si>
  <si>
    <t>Specialized Programs and Services</t>
  </si>
  <si>
    <t>Procurement Ombudsman</t>
  </si>
  <si>
    <t>Enterprise Development</t>
  </si>
  <si>
    <t xml:space="preserve">Community Development
</t>
  </si>
  <si>
    <t>Business development</t>
  </si>
  <si>
    <t>Regional economic development</t>
  </si>
  <si>
    <t>Strengthening community economies</t>
  </si>
  <si>
    <t>Technological Innovation</t>
  </si>
  <si>
    <t>Community Economic Development</t>
  </si>
  <si>
    <t>Efficient and effective IT infrastructure services</t>
  </si>
  <si>
    <t>Foundational Learning</t>
  </si>
  <si>
    <t>Organizational Leadership Development</t>
  </si>
  <si>
    <t>Public Sector Management Innovation</t>
  </si>
  <si>
    <t>Management Frameworks</t>
  </si>
  <si>
    <t>People Management</t>
  </si>
  <si>
    <t>Expenditure Management</t>
  </si>
  <si>
    <t>Financial Management</t>
  </si>
  <si>
    <t>Government-Wide Funds and Public Service Employer Payments</t>
  </si>
  <si>
    <t>Performance Indicators and Targets from 2012-13 Reports on Plans and Priorities</t>
  </si>
  <si>
    <t>Performance Indicator</t>
  </si>
  <si>
    <t>Explanation of Budget 2012 Reductions Provided by Departments and Agencies</t>
  </si>
  <si>
    <t>Not reported by Program Activity</t>
  </si>
  <si>
    <t xml:space="preserve">Économies prévues </t>
  </si>
  <si>
    <t>en milliers de dollars</t>
  </si>
  <si>
    <t xml:space="preserve">Réductions d’effectifs prévues </t>
  </si>
  <si>
    <t>Équivalents temps plein</t>
  </si>
  <si>
    <t>Cible</t>
  </si>
  <si>
    <t xml:space="preserve">Indicateurs de rendement et cibles des Rapports sur les plans et les priorités de 2012-2013 </t>
  </si>
  <si>
    <t>Information not provided</t>
  </si>
  <si>
    <t>Not Allocated by Program Activity</t>
  </si>
  <si>
    <t>Taxpayers' Ombudsman</t>
  </si>
  <si>
    <t>Ombudsman des contribuables</t>
  </si>
  <si>
    <t>À attribuer en fonction de l'Architecture d'alignement des programmes</t>
  </si>
  <si>
    <t>Foreign Affairs and International Trade Canada</t>
  </si>
  <si>
    <t>Bureau du vérificateur général du Canada</t>
  </si>
  <si>
    <t>Agriculture et Agroalimentaire Canada</t>
  </si>
  <si>
    <t>Affaires étrangères et Commerce international Canada</t>
  </si>
  <si>
    <t>Veterans Ombudsman</t>
  </si>
  <si>
    <t>Canada Remembers Program</t>
  </si>
  <si>
    <t>Health Care Program and Re-establishment Services</t>
  </si>
  <si>
    <t>Financial Support Program</t>
  </si>
  <si>
    <t>Disability and Death Compensation</t>
  </si>
  <si>
    <t>Operation of a national network of rail passenger services</t>
  </si>
  <si>
    <t>Surface and Intermodal Security</t>
  </si>
  <si>
    <t>Marine Security</t>
  </si>
  <si>
    <t>Aviation Security</t>
  </si>
  <si>
    <t>Transportation of Dangerous Goods</t>
  </si>
  <si>
    <t>Road Safety</t>
  </si>
  <si>
    <t>Rail Safety</t>
  </si>
  <si>
    <t>Marine Safety</t>
  </si>
  <si>
    <t>Aviation Safety</t>
  </si>
  <si>
    <t>Environmental Stewardship of Transportation</t>
  </si>
  <si>
    <t>Clean Water from Transportation</t>
  </si>
  <si>
    <t>Clean Air from Transportation</t>
  </si>
  <si>
    <t>Transportation Innovation</t>
  </si>
  <si>
    <t>Transportation Infrastructure</t>
  </si>
  <si>
    <t>Gateways and Corridors</t>
  </si>
  <si>
    <t>Transportation Marketplace Frameworks</t>
  </si>
  <si>
    <t>Management of federal bridge, highway and tunnel infrastructure, and properties in the Montreal area</t>
  </si>
  <si>
    <t>Staffing and Assessment Services</t>
  </si>
  <si>
    <t>Oversight of Integrity in Staffing and Non-Partisanship</t>
  </si>
  <si>
    <t>Appointment Integrity and Political Impartiality</t>
  </si>
  <si>
    <t>Canadian Police Culture and Heritage</t>
  </si>
  <si>
    <t>International Policing Operations</t>
  </si>
  <si>
    <t>Canadian Law Enforcement Services</t>
  </si>
  <si>
    <t>Police Operations</t>
  </si>
  <si>
    <t>Emergency Management</t>
  </si>
  <si>
    <t>Countering Crime</t>
  </si>
  <si>
    <t>Border Strategies</t>
  </si>
  <si>
    <t>National Security</t>
  </si>
  <si>
    <t>Record Suspension Decisions/Clemency Recommendations</t>
  </si>
  <si>
    <t>Conditional Release Openness and Accountability</t>
  </si>
  <si>
    <t>Conditional Release Decisions</t>
  </si>
  <si>
    <t>Pipeline Investigations</t>
  </si>
  <si>
    <t>Rail Investigations</t>
  </si>
  <si>
    <t>Marine Investigations</t>
  </si>
  <si>
    <t>Air Investigations</t>
  </si>
  <si>
    <t>Conference Services</t>
  </si>
  <si>
    <t>Commissions of inquiry</t>
  </si>
  <si>
    <t>Public service leadership and direction</t>
  </si>
  <si>
    <t>Cabinet and Cabinet committees’ advice and support</t>
  </si>
  <si>
    <t>Prime Minister and portfolio ministers’ support and advice</t>
  </si>
  <si>
    <t>Landmass Information</t>
  </si>
  <si>
    <t>Protection for Canadians and Natural Resources</t>
  </si>
  <si>
    <t>Responsible Natural Resource Management</t>
  </si>
  <si>
    <t>Technology Innovation</t>
  </si>
  <si>
    <t>Energy-efficient Practices and Lower-carbon Energy Sources</t>
  </si>
  <si>
    <t>Statutory Programs – Atlantic Offshore</t>
  </si>
  <si>
    <t>Investment in Natural Resource Sectors</t>
  </si>
  <si>
    <t>Innovation for New Products and Processes</t>
  </si>
  <si>
    <t>Market Access and Diversification</t>
  </si>
  <si>
    <t>Compliance</t>
  </si>
  <si>
    <t>Licensing and Certification</t>
  </si>
  <si>
    <t>Regulatory Framework</t>
  </si>
  <si>
    <t>Non‐Security Support</t>
  </si>
  <si>
    <t>Environment Protection and Stewardship</t>
  </si>
  <si>
    <t>Canadian Identity</t>
  </si>
  <si>
    <t>Defence Team Personnel Support</t>
  </si>
  <si>
    <t>Real Property and Informatics Infrastructure Acquisition and Disposal</t>
  </si>
  <si>
    <t>Equipment Acquisition and Disposal</t>
  </si>
  <si>
    <t>Recruiting of Personnel and Initial Training</t>
  </si>
  <si>
    <t>Defence Science and Technology</t>
  </si>
  <si>
    <t>Joint and Common Readiness</t>
  </si>
  <si>
    <t>Aerospace Readiness</t>
  </si>
  <si>
    <t>Land Readiness</t>
  </si>
  <si>
    <t>Maritime Readiness</t>
  </si>
  <si>
    <t>International Peace, Stability and Security</t>
  </si>
  <si>
    <t>Continental Peace, Stability and Security</t>
  </si>
  <si>
    <t>Canadian Peace, Stability and Security</t>
  </si>
  <si>
    <t>Situational Awareness</t>
  </si>
  <si>
    <t>Regulatory offences and economic crime prosecution program</t>
  </si>
  <si>
    <t>Drug, Criminal Code, and terrorism prosecution program</t>
  </si>
  <si>
    <t>Legal Services to Government Program</t>
  </si>
  <si>
    <t>Office of the Federal Ombudsman for Victims of Crime</t>
  </si>
  <si>
    <t>Stewardship of the Canadian Legal Framework</t>
  </si>
  <si>
    <t>Registry Services</t>
  </si>
  <si>
    <t>Judicial Services</t>
  </si>
  <si>
    <t>Capacity to Do, Use and Manage Research</t>
  </si>
  <si>
    <t>Research on Development Challenges</t>
  </si>
  <si>
    <t>Indirect Costs of Research</t>
  </si>
  <si>
    <t>Connection: mobilization of social sciences and humanities knowledge</t>
  </si>
  <si>
    <t>Insight: new knowledge in the social sciences and humanities</t>
  </si>
  <si>
    <t>Talent: attraction, retention and development of students and researchers in the social sciences and humanities</t>
  </si>
  <si>
    <t>Scientific, Technical and Medical Information</t>
  </si>
  <si>
    <t>National Science and Technology Infrastructure</t>
  </si>
  <si>
    <t>Energy and Environmental Technologies</t>
  </si>
  <si>
    <t>Health and Life Science Technologies</t>
  </si>
  <si>
    <t>Industrial Research Assistance</t>
  </si>
  <si>
    <t>Information and Communications Technologies (ICT) and Emerging Technologies</t>
  </si>
  <si>
    <t>Manufacturing Technologies</t>
  </si>
  <si>
    <t>Support Commercialization</t>
  </si>
  <si>
    <t>University-Industry-Government</t>
  </si>
  <si>
    <t>Fund Research in Strategic Areas</t>
  </si>
  <si>
    <t>Support for Research Equipment and Major Resources</t>
  </si>
  <si>
    <t>Fund Basic Research</t>
  </si>
  <si>
    <t>Attract and Retain Faculty</t>
  </si>
  <si>
    <t>Support Students and Fellows</t>
  </si>
  <si>
    <t>Promote Science and Engineering</t>
  </si>
  <si>
    <t>Industrial Competitiveness and Capacity</t>
  </si>
  <si>
    <t>Small Business Research, Advocacy and Services</t>
  </si>
  <si>
    <t>Industrial Research and Development Financing</t>
  </si>
  <si>
    <t>Information and Communication Technologies Research and Innovation</t>
  </si>
  <si>
    <t>Science, Technology and Innovation Capacity</t>
  </si>
  <si>
    <t>Competition Law Enforcement</t>
  </si>
  <si>
    <t>Consumer Affairs</t>
  </si>
  <si>
    <t>Spectrum, Telecommunications and the Online Economy</t>
  </si>
  <si>
    <t>Marketplace Frameworks and Regulations</t>
  </si>
  <si>
    <t>A Future Canadian Space Capacity</t>
  </si>
  <si>
    <t>Space Exploration</t>
  </si>
  <si>
    <t>Space Data, Information and Services</t>
  </si>
  <si>
    <t>Integrity and Processing</t>
  </si>
  <si>
    <t>Citizen-Centered Service</t>
  </si>
  <si>
    <t>Social Development</t>
  </si>
  <si>
    <t>Income Security</t>
  </si>
  <si>
    <t>Labour</t>
  </si>
  <si>
    <t>Learning</t>
  </si>
  <si>
    <t>Skills and Employment</t>
  </si>
  <si>
    <t>National and international Canadian content promotion support</t>
  </si>
  <si>
    <t>Investment in the development of the Canadian audio-visual Industry</t>
  </si>
  <si>
    <t>Public Education and Services</t>
  </si>
  <si>
    <t>Conservation and Development</t>
  </si>
  <si>
    <t>Exploration of Documentary Resources</t>
  </si>
  <si>
    <t>Preservation of Continuing Memory</t>
  </si>
  <si>
    <t>Documentation of the Canadian Experience</t>
  </si>
  <si>
    <t>Collaboration in the management of government records</t>
  </si>
  <si>
    <t>Development of Regulatory Instruments and Recordkeeping Tools</t>
  </si>
  <si>
    <t>Canadian Telecommunications</t>
  </si>
  <si>
    <t>Canadian Broadcasting</t>
  </si>
  <si>
    <t>Regulatory Enforcement and Emergency Response</t>
  </si>
  <si>
    <t>Disease and Injury Prevention and Mitigation</t>
  </si>
  <si>
    <t>Health Promotion</t>
  </si>
  <si>
    <t>Public Health Preparedness and Capacity</t>
  </si>
  <si>
    <t>Surveillance and Population Health Assessment</t>
  </si>
  <si>
    <t>Science and Technology for Public Health</t>
  </si>
  <si>
    <t>Pharmaceutical Trends Program</t>
  </si>
  <si>
    <t>Patented Medicine Prices Regulation Program</t>
  </si>
  <si>
    <t>Health Infrastructure Support for First Nations and Inuit</t>
  </si>
  <si>
    <t>Supplementary Health Benefits for First Nations and Inuit</t>
  </si>
  <si>
    <t>First Nations and Inuit Primary Health Care</t>
  </si>
  <si>
    <t>Pesticide Safety</t>
  </si>
  <si>
    <t>Radiation Protection</t>
  </si>
  <si>
    <t>Substance Use and Abuse</t>
  </si>
  <si>
    <t>Consumer Product Safety</t>
  </si>
  <si>
    <t>Environmental Risks to Health</t>
  </si>
  <si>
    <t>Food Safety and Nutrition</t>
  </si>
  <si>
    <t>Health Products</t>
  </si>
  <si>
    <t>Official Language Minority Community Development</t>
  </si>
  <si>
    <t>Specialized Health Services</t>
  </si>
  <si>
    <t>Canadian Health System</t>
  </si>
  <si>
    <t>Health and Health Services Advances</t>
  </si>
  <si>
    <t>Health Research Commercialization</t>
  </si>
  <si>
    <t>Health Researchers</t>
  </si>
  <si>
    <t>Health Knowledge</t>
  </si>
  <si>
    <t>Capital Planning</t>
  </si>
  <si>
    <t>Capital Experience</t>
  </si>
  <si>
    <t>Capital Stewardship and Protection</t>
  </si>
  <si>
    <t>Government of Canada Benefits</t>
  </si>
  <si>
    <t>Governance, strategic direction and common service delivery</t>
  </si>
  <si>
    <t>Passport Canada</t>
  </si>
  <si>
    <t>Consular Services and Emergency Management</t>
  </si>
  <si>
    <t>International Commerce</t>
  </si>
  <si>
    <t>Diplomacy and Advocacy</t>
  </si>
  <si>
    <t>International Policy Advice and Integration</t>
  </si>
  <si>
    <t>Ocean Forecasting</t>
  </si>
  <si>
    <t>Hydrographic Products and Services</t>
  </si>
  <si>
    <t>Canadian Coast Guard College</t>
  </si>
  <si>
    <t>Shore-based Asset Readiness</t>
  </si>
  <si>
    <t>Fleet Operational Readiness</t>
  </si>
  <si>
    <t>Maritime Security</t>
  </si>
  <si>
    <t>Marine Communications and Traffic Services</t>
  </si>
  <si>
    <t>Search and Rescue Services</t>
  </si>
  <si>
    <t>Aquatic Invasive Species</t>
  </si>
  <si>
    <t>Oceans Management</t>
  </si>
  <si>
    <t>Environmental Response Services</t>
  </si>
  <si>
    <t>Species At Risk Management</t>
  </si>
  <si>
    <t>Aboriginal Inland Habitat Program</t>
  </si>
  <si>
    <t>Habitat Management</t>
  </si>
  <si>
    <t>Compliance and Enforcement</t>
  </si>
  <si>
    <t>Territorial Delineation</t>
  </si>
  <si>
    <t>Small Craft Harbours</t>
  </si>
  <si>
    <t>Marine Navigation</t>
  </si>
  <si>
    <t>International Engagement</t>
  </si>
  <si>
    <t>Biotechnology and Genomics</t>
  </si>
  <si>
    <t>Aquatic Animal Health</t>
  </si>
  <si>
    <t>Salmonid Enhancement Program</t>
  </si>
  <si>
    <t>Sustainable Aquaculture Program</t>
  </si>
  <si>
    <t>Aboriginal Strategies and Governance</t>
  </si>
  <si>
    <t>Fisheries Strategies and Governance</t>
  </si>
  <si>
    <t>Integrated Fisheries Resource Management</t>
  </si>
  <si>
    <t>Treasury and Financial Affairs</t>
  </si>
  <si>
    <t>Transfer and Taxation Payment Programs</t>
  </si>
  <si>
    <t>Economic and Fiscal Policy Framework</t>
  </si>
  <si>
    <t>Compliance Promotion and Enforcement ‐ Wildlife</t>
  </si>
  <si>
    <t>Compliance Promotion and Enforcement – Pollution</t>
  </si>
  <si>
    <t>Climate Change and Clean Air</t>
  </si>
  <si>
    <t>Substances and Waste Management</t>
  </si>
  <si>
    <t>Weather and Environmental Services for Targeted Users</t>
  </si>
  <si>
    <t>Weather and Environmental Services for Canadians</t>
  </si>
  <si>
    <t>Sustainable Ecosystems</t>
  </si>
  <si>
    <t>Water Resources</t>
  </si>
  <si>
    <t>Biodiversity – Wildlife and Habitat</t>
  </si>
  <si>
    <t>Canadian Influence in International Migration and Integration Agenda</t>
  </si>
  <si>
    <t>Migration Control and Security Management</t>
  </si>
  <si>
    <t>Health Management</t>
  </si>
  <si>
    <t>Multiculturalism for Newcomers and All Canadians</t>
  </si>
  <si>
    <t>Citizenship for Newcomers and All Canadians</t>
  </si>
  <si>
    <t>Settlement and Integration of Newcomers</t>
  </si>
  <si>
    <t>Family and Discretionary Immigration</t>
  </si>
  <si>
    <t>Temporary Economic Residents</t>
  </si>
  <si>
    <t>Permanent Economic Residents</t>
  </si>
  <si>
    <t>International Collaboration and Technical Agreements</t>
  </si>
  <si>
    <t>Plant Resources Program</t>
  </si>
  <si>
    <t>Animal Health and Zoonotics Program</t>
  </si>
  <si>
    <t>Food Safety Program</t>
  </si>
  <si>
    <t>Canadian Pari-Mutuel Agency</t>
  </si>
  <si>
    <t>Rural and Co-operatives Development</t>
  </si>
  <si>
    <t>Agri-Business Development</t>
  </si>
  <si>
    <t>Science, Innovation and Adoption</t>
  </si>
  <si>
    <t>Regulatory Efficiency Facilitation</t>
  </si>
  <si>
    <t>Trade and Market Development</t>
  </si>
  <si>
    <t>Food Safety and Biosecurity Risk Management Systems</t>
  </si>
  <si>
    <t>Business Risk Management</t>
  </si>
  <si>
    <t>On-Farm Action</t>
  </si>
  <si>
    <t>Environmental Knowledge, Technology, Information and Measurement</t>
  </si>
  <si>
    <t>Compliance with acccess to information obligations</t>
  </si>
  <si>
    <t>Disclosure and Reprisal Management</t>
  </si>
  <si>
    <t>Education and Research</t>
  </si>
  <si>
    <t>Registration of Lobbyists</t>
  </si>
  <si>
    <t>Public Outreach</t>
  </si>
  <si>
    <t>Research and Policy Development</t>
  </si>
  <si>
    <t>Compliance Activities</t>
  </si>
  <si>
    <t>Electoral Engagement</t>
  </si>
  <si>
    <t>Regulation of Electoral Activities</t>
  </si>
  <si>
    <t>Electoral Operations</t>
  </si>
  <si>
    <t>Legislative Auditing</t>
  </si>
  <si>
    <t>Métis Rights Management</t>
  </si>
  <si>
    <t>Métis and Non-Status Indian Organizational Capacity Development</t>
  </si>
  <si>
    <t>Northern Land, Resources and Environmental Management</t>
  </si>
  <si>
    <t>Northern Science and Technology</t>
  </si>
  <si>
    <t>Northern Governance and People</t>
  </si>
  <si>
    <t>Community Infrastructure</t>
  </si>
  <si>
    <t>Federal Administration of Reserve Land</t>
  </si>
  <si>
    <t>Aboriginal Economic Development</t>
  </si>
  <si>
    <t>Residential Schools Resolution</t>
  </si>
  <si>
    <t>Managing Individual Affairs</t>
  </si>
  <si>
    <t>Education</t>
  </si>
  <si>
    <t>Treaty Management</t>
  </si>
  <si>
    <t>Co-operative Relationships</t>
  </si>
  <si>
    <t>Governance and Institutions of Government</t>
  </si>
  <si>
    <t>Not Available</t>
  </si>
  <si>
    <t>Statutory Payments</t>
  </si>
  <si>
    <t xml:space="preserve">2012-13 </t>
  </si>
  <si>
    <t xml:space="preserve">2013-14 </t>
  </si>
  <si>
    <t xml:space="preserve">2014-15 </t>
  </si>
  <si>
    <t xml:space="preserve">2015-16 </t>
  </si>
  <si>
    <t xml:space="preserve">2016-17 </t>
  </si>
  <si>
    <t>Organization and Program Activities</t>
  </si>
  <si>
    <t>2012-13</t>
  </si>
  <si>
    <t>2013-14</t>
  </si>
  <si>
    <t>2014-15</t>
  </si>
  <si>
    <t>2015-16</t>
  </si>
  <si>
    <t>2016-17</t>
  </si>
  <si>
    <t>2011-12</t>
  </si>
  <si>
    <t>Percentage of producers participating in HACCP-based programs reporting adoption of food safety practices</t>
  </si>
  <si>
    <t>Urban Aboriginal Strategy</t>
  </si>
  <si>
    <t>Thousands of Dollars</t>
  </si>
  <si>
    <t>TISQFE: 85/EDI: 16/Cruises: 18/Ad-hoc projects: 2</t>
  </si>
  <si>
    <t>TISQFE: $22.5M/EDI: $3.3M/Cruises: $19M/Ad-hoc projects:$18.5M</t>
  </si>
  <si>
    <t>TISQFE: 100%/EDI: 30%/Cruises: 100%/Ad-hoc projects:100%</t>
  </si>
  <si>
    <t>Canadians: 80%/Contract clients: 80%/Police partners: 80%/Other stakeholders: 80%</t>
  </si>
  <si>
    <t>Employees: 70%/Contract clients: 80%/Police partners: 80%/Other stakeholders: 80%</t>
  </si>
  <si>
    <t>Commissions of inquiry receive appropriate resources, as well as the necessary services and guidance on administrative
matters, in a timely manner.</t>
  </si>
  <si>
    <t>% of unexploded explosive ordnance (UXO) Legacy Sites for
which risks have been assessed and are being managed</t>
  </si>
  <si>
    <t>Proportion of institutions reporting maintained or improved capacity to support research activities by providing:
- management and administration services
- research resources (such as libraries)
- research facilities
- regulatory compliance
- intellectual property management</t>
  </si>
  <si>
    <t>Percentage of seniors who have low family income: Incidence (4.2%) and Depth (22.4%); Percentage of seniors who would have had low family income without CPP, OAS, and GIS: Incidence (49.9%) and Depth (60.3%)</t>
  </si>
  <si>
    <t>Percentage of Canadian public that perceives the NFB as an innovative, creative institution</t>
  </si>
  <si>
    <t>Percentage of prestige awards and tributes among total number of awards earned at Canadian and International
festivals (i.e. innovation related awards, creative excellence awards, tributes, Canada award for diversity)</t>
  </si>
  <si>
    <t>Percentage of completed audiovisual works by emerging filmmakers Criteria for emerging: 1st, 2nd and 3rd film</t>
  </si>
  <si>
    <t>Numbers of emerging filmmakers working on a film at the NFB or participating in NFB organized talentnurturing
initiatives, including competitions</t>
  </si>
  <si>
    <t>65%( innovative) by March 31, 2015
75% (creative) by March 31, 2015</t>
  </si>
  <si>
    <t>15% (i.e. Academy of Canadian Cinema &amp;
Television, Webby, Annecy, TIFF, etc...) by March 31, 2014</t>
  </si>
  <si>
    <t>35 million by March 31, 2015</t>
  </si>
  <si>
    <t>100,000 registered and 12,000 customers by March 31, 2015</t>
  </si>
  <si>
    <t>Percentage of completed audio-visual works by culturally, regionally and linguistically diverse filmmakers, Aboriginal filmmakers and people with disabilities</t>
  </si>
  <si>
    <t>Number of productions for major national and international projects</t>
  </si>
  <si>
    <t>Percentage of Canadian population who say they viewed an NFB production in the last year</t>
  </si>
  <si>
    <t>Total number of users by level of engagement (registered or customer)</t>
  </si>
  <si>
    <t>Percentage of children under five receiving appropriate and timely treatment for malaria and other major diseases</t>
  </si>
  <si>
    <t>Percentage of vulnerable or crisis-affected girls and boys enrolled in school</t>
  </si>
  <si>
    <t>Percentage of economically-active women, men, and youth</t>
  </si>
  <si>
    <t>Percentage of Consolidated Appeals funding requirements that are met</t>
  </si>
  <si>
    <t>Annual production of agricultural goods in targeted regions of CIDA interventions</t>
  </si>
  <si>
    <t>Rate of adoption by farmers (m\f) of new farming techniques and new crop varieties in targeted regions of CIDA interventions</t>
  </si>
  <si>
    <t>Percentage of live births attended by an accredited health professional</t>
  </si>
  <si>
    <t>Average program rating (on a five-point scale) of progress of CIDA low-income countries of focus toward achieving this result</t>
  </si>
  <si>
    <t>Level of integration of micro, small, and medium-sized enterprises in local and regional markets per country</t>
  </si>
  <si>
    <t>Total net enrolment ratio in primary education, both sexes</t>
  </si>
  <si>
    <t>Average program rating (on a five-point scale) of progress of CIDA middle-income countries of focus toward achieving this result</t>
  </si>
  <si>
    <t>Progress in global food security, health, education, and employment rates in developing countries</t>
  </si>
  <si>
    <t>Evidence of Canadian influence (e.g., G8 summits, OECD-DAC, the media) in shaping the international development agenda</t>
  </si>
  <si>
    <t>Coherence between aid and non-aid policies (e.g., foreign, defence, environment and immigration)</t>
  </si>
  <si>
    <t>Ratings (on a five-point scale) of 15-20 representative initiatives of how Canadian partners have helped to transform basic service delivery in underserved communities</t>
  </si>
  <si>
    <t>Ratings (on a five-point scale) of 20 representative initiatives of how Canadian partners have contributed to increased income opportunities and livelihoods for poor women, men, youth in rural and urban areas</t>
  </si>
  <si>
    <t>Continual increase 2012-13 benchmark year: 33 surveys</t>
  </si>
  <si>
    <t>Continual increase 2012-13 benchmark year: 90%</t>
  </si>
  <si>
    <t>Continual increase 2012-13 benchmark year: 3 surveys</t>
  </si>
  <si>
    <t>Continual increase 2012-13 benchmark year: 70%</t>
  </si>
  <si>
    <t>“Acceptable” MAF rating in 2013</t>
  </si>
  <si>
    <t>75 per cent Canadians, 12.5 per cent expatriates, 25 per cent
foreigners by 2012-13</t>
  </si>
  <si>
    <t>85 per cent Master's, 85 per cent Doctoral, 90 per cent
Postdoctoral by 2014-15</t>
  </si>
  <si>
    <t>15% (selling); 43% (buying)
(Buying = all Canadians aged 16 and over)
(Selling = All internet users at home)</t>
  </si>
  <si>
    <t>Percentage of institutions that consider that recordkeeping and
library services are integrated into their business culture</t>
  </si>
  <si>
    <t>Percentage of Government of Canada institutions that show
improvement in their capacity and readiness to manage
information effectively</t>
  </si>
  <si>
    <t>Percentage of users who consider that LAC’s collection
represents Canadian experience</t>
  </si>
  <si>
    <t>Proportion of the collection in appropriate storage</t>
  </si>
  <si>
    <t xml:space="preserve">Level of client satisfaction with modernized services across
channels
</t>
  </si>
  <si>
    <t>Percentage of clients who report being able to find what they are looking for by channel</t>
  </si>
  <si>
    <t>Continued implementation of the CRTC's continuity plan as part of the Public Service Renewal Action Plan
The completion of the CRTC’s job rotation exercise for non-EX staff members
Successful delivery of the newly designed in-house training program on strategic thinking</t>
  </si>
  <si>
    <t>Conduct usability testing with industry and consumers on key
areas of the website
Develop a CRTC strategy that meets accessibility standards</t>
  </si>
  <si>
    <t>Usability testing to be completed by the end of the second quarter of 2012–13
Complete the second phase of the CRTC’s plan to meet Treasury Board’s accessibility standards for
government websites</t>
  </si>
  <si>
    <t>Percentage of Canadians that subscribe to broadband Internet
services (1.5 Mbps or higher)</t>
  </si>
  <si>
    <t>Percentage of Canadians that subscribe to mobile services</t>
  </si>
  <si>
    <t>Percentage of residential phone lines served by competitors of the incumbent telephone companies</t>
  </si>
  <si>
    <t>A) Total amount invested in the Local Programming Improvement Fund (LPIF)
B) Minimum number of hours of local programming maintained in rural areas as a result of LPIF
C) Number of non-metropolitan communities receiving LPIF
support</t>
  </si>
  <si>
    <t>A) Approximately $100 million annually
B) Seven hours per week in nonmetropolitan, anglophone markets; five in non-metropolitan, francophone markets
C) 78 stations in non-metropolitan markets</t>
  </si>
  <si>
    <t>A) Number of companies that may simultaneously own local
newspapers, local radio and local television stations serving the same market
B) Number of companies that may control all television distribution services in any given market</t>
  </si>
  <si>
    <t>A) Percentage of television audience share, including
discretionary and over-the-air services, permitted to be controlled by one entity
B) Number of radio stations an entity is permitted to own or control in markets with fewer than eight stations
C) Number of radio stations an entity is permitted to own in
markets with at least eight commercial stations operating in a
given language</t>
  </si>
  <si>
    <t>A) No more than 45 per cent
B) No more than three stations operating in that language, with a maximum of two stations in any
one frequency band
C) No more than two AM and two FM stations in that language</t>
  </si>
  <si>
    <t>Number of submissions for minor-use pesticides, health claims, novel foods, and ingredients that meet regulatory requirements</t>
  </si>
  <si>
    <t>Domestic market share of Canadian producers of chicken, eggs, hatching eggs and turkey</t>
  </si>
  <si>
    <t>Relative consumer price variations for chicken, eggs and turkey are consistent with those of food prices</t>
  </si>
  <si>
    <t>Consumer price variations for chicken, eggs and turkey are
within plus or minus 10 percentage points of that of other agricultural products by March 31, 2013</t>
  </si>
  <si>
    <t>Relative consumer price variations for chicken, eggs and turkey are smaller than those of other animal protein</t>
  </si>
  <si>
    <t>Consumer price variations for chicken, eggs and turkey are smaller than those of other animal protein by March 31, 2013</t>
  </si>
  <si>
    <t>Percentage of designated country of origin (DCO) cases finalized within 150 days</t>
  </si>
  <si>
    <t>Percentage of non-DCO cases finalized within 180 days</t>
  </si>
  <si>
    <t>Percentage of (no-hearing) designated country of origin (DCO)
cases finalized within 30 days</t>
  </si>
  <si>
    <t>Percentage of (no-hearing) non-DCO cases finalized within 120 days</t>
  </si>
  <si>
    <t>2% increase over previous reported value in each 5‐year General Status Report</t>
  </si>
  <si>
    <t>50% of core national monitoring sites in the 2010–2012 data set rated as good or excellent</t>
  </si>
  <si>
    <t>10% to 20% of sensitive population (range is due to regional variation) by 2016</t>
  </si>
  <si>
    <t>PBDEs: 80% in 2012‐13
PFOS: 80% in 2013‐14</t>
  </si>
  <si>
    <t xml:space="preserve">Increase the number of represented terrestrial natural regions from 28 in March 2007 to 29 of 39 by March 2013
</t>
  </si>
  <si>
    <t>On average, 85% of visitors at all surveyed locations consider the place meaningful</t>
  </si>
  <si>
    <t>% of accredited reference service tests within the various specific turnaround times (TAT)</t>
  </si>
  <si>
    <t>% of reference service programs subject to external review achieving a ranking of "acceptable" or better</t>
  </si>
  <si>
    <t>% compliance by Canada on the surveillance component of the
International Health Regulations on Core Capacity Assessment</t>
  </si>
  <si>
    <t>Level of stakeholder satisfaction with the usefulness of the information in the CPHO Report</t>
  </si>
  <si>
    <t># of information and best practice exchanges</t>
  </si>
  <si>
    <t>% of collaborations that result in joint action having an objective of influencing supportive environments and health
promoting policies</t>
  </si>
  <si>
    <t>Rate of age-standardized new diagnoses of major diseases (cardiovascular disease, cancer, diabetes, asthma, and
chronic obstructive pulmonary disease (COPD)) during a one-year period (incidence)</t>
  </si>
  <si>
    <t>Unintentional and intentional injury incidence rates over a one-year period</t>
  </si>
  <si>
    <t>Rate of reported cases of infectious diseases including health care associated infections, during a one-year period</t>
  </si>
  <si>
    <t>% of Agency procedures which are compliant with WHO IHR</t>
  </si>
  <si>
    <t>Compliance with the Government of Canada Communications Policy</t>
  </si>
  <si>
    <t>Compliance with the statutory time requirements of the Access to Information Act and Privacy Act (ATIP)</t>
  </si>
  <si>
    <t>Compliance with the Government of Canada Official Languages Act, Part IV, Communications with and services to
the public</t>
  </si>
  <si>
    <t>% Year-end Agency variance of planned versus actual expenditures</t>
  </si>
  <si>
    <t>Compliance with the Government of Canada Employment Equity Act</t>
  </si>
  <si>
    <t>% of compliance with legislation, regulations, policies, standards and best practices</t>
  </si>
  <si>
    <t>Achieve an Office of the Information Commissioners Rating "A" Rating (95%)</t>
  </si>
  <si>
    <t>Achieve a work force representative of work force availability estimates based on the 2006 Census by March 31, 2013
Aboriginal People – 3.1%
Persons with Disabilities – 4.3%
Visible Minorities – exceed 13.1%
Women – 61.8%</t>
  </si>
  <si>
    <t>Targets are in place for individual program sub-activities, which will inform the measurement of performance of the overall program activity. For example, the Canada Music Fund has a target of 300 Canadian music releases that were supported by the Fund (by genre, language, province etc.). The Canada Periodical Fund has a target of 960 funded titles published
by recipients (by type, language, region, group - including Aboriginal, ethnocultural and official language minority, etc.)</t>
  </si>
  <si>
    <t xml:space="preserve">Natural Sciences and Engineering Research Council </t>
  </si>
  <si>
    <t>Treasury Board of Canada Secretariat</t>
  </si>
  <si>
    <t>177,583*</t>
  </si>
  <si>
    <t>129,783*</t>
  </si>
  <si>
    <t>*As per Budget 2012, PWGSC has until 2018-19 to meet its ongoing commitment.</t>
  </si>
  <si>
    <t>Investigations under the Lobbying Act and Lobbyists' Code of Conduct</t>
  </si>
  <si>
    <t>Delivery of services within established service standards related to registration, membership, estates, treaty annuities and moneys as per the Indian Act and other related acts and regulations as demonstrated by the results in the sub-activities</t>
  </si>
  <si>
    <t>Percentage of leases and permits managed in NetLands (i.e. number of new leases and permits registered in the Indian Land Registry compared to number tracked in the NetLands monitoring system)</t>
  </si>
  <si>
    <t>Positive change in rating in the Community Well-Being Index (employment, income, education and housing sub-indices)</t>
  </si>
  <si>
    <t>Launch of the Canadian High Arctic Research Station</t>
  </si>
  <si>
    <t>Percentage of registrations that are processed within three business days</t>
  </si>
  <si>
    <t>Awareness of the Act on the part of lobbyists, their clients, public office holders and the public is medium to high</t>
  </si>
  <si>
    <t>Percentage of suspected, alleged or known breaches of the Act or Code that are subject to review or investigation</t>
  </si>
  <si>
    <t>Percentage of exemption reviews completed to the point of the letter of intent within 60 days</t>
  </si>
  <si>
    <t>100% of registrations received are processed within three business days</t>
  </si>
  <si>
    <t>80% say that their awareness is medium to high</t>
  </si>
  <si>
    <t>The Registry of Lobbyists is available to the public 95-98% of the time</t>
  </si>
  <si>
    <t>100% of suspected, alleged, or known breaches are subject to review or investigation</t>
  </si>
  <si>
    <t>100% of exemption reviews are completed to the point of the letter of intent within 60 days</t>
  </si>
  <si>
    <t>Average number of days to process new cases at intake</t>
  </si>
  <si>
    <t>Number of cases resolved as a percentage of the number of investigations</t>
  </si>
  <si>
    <t>Percentage of key stakeholders informed of PSIC's role, mandate and processes. The performance measurement is to be further developed over the next reporting period</t>
  </si>
  <si>
    <t>Percentage of farms in Canada which have a formal Environmental Farm Plan (EFP)</t>
  </si>
  <si>
    <t>Percentage of farms in Canada taking action on their Environmental Farm Plan (EFP)</t>
  </si>
  <si>
    <t>Percentage of producers considering the BRM suite of programs as an effective tool to manage income losses</t>
  </si>
  <si>
    <t>Current year producers’ net market income (NMI) plus BRM payments compared to the previous five-year average NMI plus BRM payments for the sector</t>
  </si>
  <si>
    <t>40 (for the year) by March 31, 2013</t>
  </si>
  <si>
    <t>$16.562 million by March 31, 2014</t>
  </si>
  <si>
    <t>Increase in Agriculture Net value-added</t>
  </si>
  <si>
    <t>100 % of Class I recalls are issued within 24 hours of a recall decision</t>
  </si>
  <si>
    <t>Visits to taxpayer services web-based information products pages</t>
  </si>
  <si>
    <t>Percentage of accurately updated internal reference materials for Taxpayer Services and Charities agents</t>
  </si>
  <si>
    <t>Year-over-year adherence to service level commitments related to timeliness of processing for individual, business and GST/HST returns</t>
  </si>
  <si>
    <t>Percentage of accounts receivable dollars resolved in the fiscal year compared to the dollar value of accounts receivable (intake) received in the fiscal year</t>
  </si>
  <si>
    <t>As CIC responds to ad hoc requests and emerging international issues, it is difficult to forecast demand accurately. Historically, CIC has consistently played a leadership role in framing and advancing policy issues in key international forums on migration and diversity; and through targeted bilateral engagement with key states and regional organizations, CIC has protected and advanced Canada’s interests and priorities</t>
  </si>
  <si>
    <t>According to historical trends this is expected to be 2.1% of the immigration medical examinations conducted</t>
  </si>
  <si>
    <t>According to historical trends this ratio is expected to be around 17/100</t>
  </si>
  <si>
    <t>Combined level of satisfaction of the main clients of the Meteorological Service of Canada (MSC) based on the statement "The services provided by the MSC meet our needs"</t>
  </si>
  <si>
    <t>Targets will be determined with the finalization of the air pollutant management approach</t>
  </si>
  <si>
    <t>Hexavalent chromium: 1900 kg releases (air and water) by 2015
PCBs: 10 kg by 2012</t>
  </si>
  <si>
    <t>In line with Government of Canada commitments</t>
  </si>
  <si>
    <t>No target. The goal is to continue to propose changes to the tax system that improve incentives to work, save and invest</t>
  </si>
  <si>
    <t>No target. The long-term goal is to contribute to low and stable interest rates</t>
  </si>
  <si>
    <t>Percentage of drainage regions where Canadian or Federal Environmental Quality Guidelines are not exceeded for selected substances in sediment, water
and/or biota Substances currently reported under this indicator:
• Polybrominated diphenyl ethers (PBDEs)
• Perfluorooctane sulfonate (PFOS)</t>
  </si>
  <si>
    <t>Canadian releases of selected controlled substances
Substances reported under this indicator:
• Hexavalent chromium
• Polychlorinated biphenyls (PCBs)</t>
  </si>
  <si>
    <t>Canadian emissions of air pollutants from targeted sources
Substances reported under this indicator:                                     • Industrial sources and mobile sources (reported separately): Particulate matter less than 10μm (PM10); Sulfur oxides (SOx); Nitrogen oxides (NOx); Volatile organic compounds (VOCs)
• Industrial sources only: Mercury (Hg)
• Mobile sources only: Carbon monoxide (CO)</t>
  </si>
  <si>
    <t>Not more than 2 percent of all decisions rendered over the most recent five-year period are overturned by the Federal Court of Appeal and/or international appeal bodies</t>
  </si>
  <si>
    <t>Less than 1 percent of all decisions on “due process” will be overturned</t>
  </si>
  <si>
    <t>All notices, practice notices, decisions and guidelines for all areas of the Tribunal’s mandate are accessible to the public</t>
  </si>
  <si>
    <t>All decisions are issued within the legislated deadline</t>
  </si>
  <si>
    <t>70 percent of internal deadlines are met</t>
  </si>
  <si>
    <t>All recommendations meet the terms of reference</t>
  </si>
  <si>
    <t>All recommendations are published within statutory deadlines</t>
  </si>
  <si>
    <t>Tribunal notices, decisions and guidelines for all areas of its mandate and practice notices are accessible to the public</t>
  </si>
  <si>
    <t>Soundness of the Tribunal’s decisions under judicial review that are overturned by the Federal Court of Appeal and/or international appeal bodies based on “due process” not being followed</t>
  </si>
  <si>
    <t>Decisions are issued within statutory deadlines</t>
  </si>
  <si>
    <t>The Tribunal has adopted an informal, voluntary standard of issuing such decisions within 120 days of the hearing of an appeal</t>
  </si>
  <si>
    <t>Recommendations meet the terms of reference and provide requested information</t>
  </si>
  <si>
    <t>Reports, decisions and recommendations are published within government-mandated deadlines</t>
  </si>
  <si>
    <t>Percentage of feedback forms indicating that a disclosure was useful in support of key partner priority investigations</t>
  </si>
  <si>
    <t>Percentage of feedback forms indicating that a proactive disclosure was useful in intelligence and investigative efforts of key partners</t>
  </si>
  <si>
    <t>Percentage of strategic intelligence produced in support of a partner priority or a request</t>
  </si>
  <si>
    <t>Methodology to be set in 2012-13</t>
  </si>
  <si>
    <t>Percentage of core commercial fishing harbours with harbour performance rating of fair or better</t>
  </si>
  <si>
    <t>Less than 1% by March 31, 2013</t>
  </si>
  <si>
    <t>Level of satisfaction of the government with the information, intelligence and advice</t>
  </si>
  <si>
    <t>Reflection of Canadian foreign and international economic policy priorities in bilateral and multilateral actions, decisions, declarations and agreements</t>
  </si>
  <si>
    <t>Effectiveness of programs in achieving results and aligning with priorities</t>
  </si>
  <si>
    <t>Percentage of clients and partners who actively pursued a commercial agreement in a market where they sought assistance from the Trade Commissioner Service (TCS)</t>
  </si>
  <si>
    <t>Number and value of foreign direct investments made in proactive sectors and from key markets to which DFAIT contributed</t>
  </si>
  <si>
    <t>Percentage of clients who are satisfied with the quality of the services delivered by the department</t>
  </si>
  <si>
    <t>Proportion of Canadians travelling abroad in distress situations</t>
  </si>
  <si>
    <t>Percentage of emergencies/crises addressed immediately</t>
  </si>
  <si>
    <t>Percentage of clients who indicate that they are satisfied with the passport services they have received</t>
  </si>
  <si>
    <t>Percentage of Canadians having access to a point of service within 100 km</t>
  </si>
  <si>
    <t>Percentage of clients approving the costing framework for common services, which is in place to support Canada’s representation abroad</t>
  </si>
  <si>
    <t>Percentage of missions whose resources are being allocated according to the common service model or regional service centre plan</t>
  </si>
  <si>
    <t>Percentage of payments accurate and on time</t>
  </si>
  <si>
    <t>90% of clients are satisfied to some extent with their overall service experience with Passport Canada</t>
  </si>
  <si>
    <t>TCS: 70%
Export and import controls: Establish baseline data on appropriate interactions with client base</t>
  </si>
  <si>
    <t>50% of assisted clients actively pursuing opportunities in target market</t>
  </si>
  <si>
    <t>Significant level of support for Canadian positions in the international community</t>
  </si>
  <si>
    <t>Program effectiveness</t>
  </si>
  <si>
    <t>Significant level of satisfaction demonstrated by approval and use of information, intelligence and advice</t>
  </si>
  <si>
    <t>Outputs and impacts of CIHR-funded research</t>
  </si>
  <si>
    <t>Number of graduate trainees in Canada compared to international levels</t>
  </si>
  <si>
    <t>Number and fields of investigators and trainees funded</t>
  </si>
  <si>
    <t>Health research is commercialized more effectively</t>
  </si>
  <si>
    <t>Strong linkages and partnerships created between universities, governments, industry, and other users</t>
  </si>
  <si>
    <t>Outputs and impacts of CIHR funded research</t>
  </si>
  <si>
    <t>Institute leadership within the research community</t>
  </si>
  <si>
    <t xml:space="preserve">% of compliance/surveillance activities reviewed within service standards by type:
• incidents
• inspections
• establishment licenses
• lab samples
Post-market safety assessments:
• pharmaceutical drugs (human only)
• biologics and radiopharmaceuticals
• medical devices
• natural health products
</t>
  </si>
  <si>
    <t>Percentage decrease of concentrations of selected substances (PFOS and PBDE) in water from baseline data.
Levels of exposure to substances of concern by substance                                                                                         Canadian releases of selected controlled substances</t>
  </si>
  <si>
    <t># and % of registrants/vendors/users, within a sector, found to be non-compliant that have returned to compliance (i.e., risks are mitigated) by:
• # of targeted inspection (by sector)
• # of non-compliant
• % that returns to compliance</t>
  </si>
  <si>
    <t># of citations of research publications during the target year (e.g. 2012) for papers published during the preceding
three years (e.g. 2010-2012)</t>
  </si>
  <si>
    <t>Baselines established:
• Diabetes: 6.1 per 1,000 population (aged 1 and older, agestandardized incidence rate). (2006-07)
• Cancer: 4 per 1,000 population (2006-07)
• Hypertension: 25.8 per 1,000 population (aged 20 and older,
age-standardized incidence rate).(2006-07)
• Asthma: 5.5 per 1,000 population. (2007-08)
• COPD: 7.6 per 1,000 population ages 35 and over. (2007-08)</t>
  </si>
  <si>
    <t>Baselines identified:
All injuries (all ages):
• Deaths: 45.1 per 100,000
• Hospitalizations: 659 per 100,000
Unintentional Injuries (all ages):
• Deaths: 29.5 per 100,000
• Hospitalizations: 600.5 per 100,000</t>
  </si>
  <si>
    <t>Baselines identified:
• HIV reported rate of 8.6 per
100,000 persons aged &gt;15 yrs
(rate in 2009 for newly diagnosed
HIV cases)
• TB reported rate of 4.7 per
• 100, 000 population
• Acute hepatitis B reported incidence: 0.69 per 100,000 population (2009)
• Acute hepatitis C reported incidence: 1.88 per 100,000 (2009)
Baselines for health care associated infections to be established by March 31, 2013.</t>
  </si>
  <si>
    <t>Percentage of employers rating Canada Arts Training Fund graduates as being better prepared for professional careers as opposed to other programs</t>
  </si>
  <si>
    <t>Number of types of funding sources (other than Canadian Heritage), for each recipient</t>
  </si>
  <si>
    <t>Number and percentage of communities reached by the Canada Arts Presentation Fund and/or the Canada Cultural Spaces Fund, by type of community reached (rural or urban)</t>
  </si>
  <si>
    <t>Number of cultural works created and produced, by category</t>
  </si>
  <si>
    <t>Gross revenues and/or profit margins of Canadian cultural industries</t>
  </si>
  <si>
    <t>Domestic and international reach of Canadian cultural content</t>
  </si>
  <si>
    <t>Improvement in professional knowledge, skills and practices reported by participants in learning opportunities provided by the Heritage Group, including online learning materials, publications, and training, as well as by recipients of financial assistance</t>
  </si>
  <si>
    <t>Number of heritage collections and objects whose preservation has been supported by program interventions (expert services, export regulation, direct and taxbased financial support)</t>
  </si>
  <si>
    <t>Number of visits/visitors to travelling exhibitions and to digital heritage content presented through Canadian Heritage Information Network’s Virtual Museum of Canada portal</t>
  </si>
  <si>
    <t>Percentage of the Canadian population reached by Canadian Heritage initiatives who report increased level of awareness, knowledge of and appreciation for Canada’s values and culture</t>
  </si>
  <si>
    <t>Percentage of increased awareness of Canada’s theme messages</t>
  </si>
  <si>
    <t>Percentage of Canadians reached by activities, events, commemorations and exhibits</t>
  </si>
  <si>
    <t>Level of engagement and participation by Canadians in social and cultural aspects of community life in Canada</t>
  </si>
  <si>
    <t>Percentage of bilingualism amongst Canadian youth (15-19 years)</t>
  </si>
  <si>
    <t>Proportion of OLMC members who live within 25 km of an elementary or secondary minority language school</t>
  </si>
  <si>
    <t>Number of athletes who are at international level performance standards</t>
  </si>
  <si>
    <t>Number of Canadians participating in sport through sport organizations’ special projects and provincial/territorial bilateral agreements</t>
  </si>
  <si>
    <t>Percentage of National Sport Organizations, Multisport Service Organizations, and Canadian Sport Centres that have fully met accountability standards</t>
  </si>
  <si>
    <t>At least 1.6 million Canadians are participating in sport through funding for provincial/territorial Bilateral Agreements.
A least 957,000 Canadians are participating in sport through funding for sport organizations’ special projects</t>
  </si>
  <si>
    <t>At least 425 athletes are identified as meeting international level performance standards</t>
  </si>
  <si>
    <t>97.5% or more of OLMC members live within 25 km of an elementary or secondary school</t>
  </si>
  <si>
    <t>22.3% or more of youth aged 15 to 19 years are reported to be
bilingual</t>
  </si>
  <si>
    <t>Targets are being developed for individual program sub-activities, which will inform the measurement of performance of the overall program activity. One example is the Aboriginal Peoples’ Program that has a target of 48,000 participants who are engaged in Aboriginal Language and cultural activities</t>
  </si>
  <si>
    <t>A target will be established for the overall program activity in 2013-14.
Targets exist for the program subactivities. For example, the
Celebration and Commemoration Program has a target of 7 million participants for local and national activities during the Celebrate Canada period (June 21 to July 1)</t>
  </si>
  <si>
    <t>15% of visitors who are interviewed report an increased awareness</t>
  </si>
  <si>
    <t>75% of Exchanges Canada participants report enhanced knowledge and understanding of Canada; having created new ties with other young Canadians; a better understanding of what Canadians have in common and a greater appreciation of how diverse Canada is.
75% overall satisfaction with the Canada Day Noon Show</t>
  </si>
  <si>
    <t>At least 3,800,000 visits to travelling exhibitions supported by the Canada Travelling Exhibitions Indemnification Program or the Museums Assistance Program and to the Virtual Museum of Canada portal</t>
  </si>
  <si>
    <t>The preservation of 12,750 heritage collections or objects supported by program interventions</t>
  </si>
  <si>
    <t>On average, 80% or more of participants in learning opportunities provided by the Museums Assistance Program, Young Canada Works, the Canadian Heritage Information Network and the Canadian Conservation Institute report improvement in their knowledge, skills and practices related to key museum functions</t>
  </si>
  <si>
    <t>Targets are in place for individual program sub-activities, which will inform the measurement of performance of the overall program activity. For example, the Canada Book Fund has a target of $425 million of domestic and international sales of Canadian-authored titles by recipient publishers</t>
  </si>
  <si>
    <t>This expected result and indicator will be changed</t>
  </si>
  <si>
    <t>Less than or equal to 50% urban communities and greater than or equal to 50% rural communities are reached by the Canada Arts Presentation Fund and/or the Canada Cultural Spaces Fund</t>
  </si>
  <si>
    <t>At least 3 funding sources other than Canadian Heritage</t>
  </si>
  <si>
    <t>Greater than or equal to 60% of employers rate graduates of Canada Arts Training Fund recipient institutions are better prepared for professional careers</t>
  </si>
  <si>
    <t>At least 67% of National Sport Organizations have fully met 85% of their respective accountability standards
At least 67% of Multisport Service Organizations have fully met 67% of their respective accountability standards
At least 85% of Canadian Sport Centres have fully met 80% of their respective accountability standards</t>
  </si>
  <si>
    <t>Talent development plans are in place for all employees; continuity plans completed for all leadership positions
Job rotation is implemented by the end of the second quarter of 2012–13
The first course on strategic thinking will be delivered in April
2012; additional training will be provided throughout the year</t>
  </si>
  <si>
    <t>By March 2013:
• In-Person: 80%
• Telephone: baseline
• Mail: 80%
• Online: 75%
• At exhibitions: baseline</t>
  </si>
  <si>
    <t>Next Survey will be conducted in 2013–14</t>
  </si>
  <si>
    <t>• Online: 60%
• In-Person: 60%
Baselines by March 2012 for telephone and mail channels</t>
  </si>
  <si>
    <t>Satisfactory general condition, quality facilities and integrity of the grounds</t>
  </si>
  <si>
    <t>The quality of public and educational services; client satisfaction and number of users of public and educational services</t>
  </si>
  <si>
    <t>Maintain and improve the quality of services (80% user satisfaction – in-house survey). Number of user expected: increase 1% (in-house survey). Dissemination of the park’s history (increase the number of Web site users and the attendance for activities offer by NBC)</t>
  </si>
  <si>
    <t>Maintain general condition of the park, make infrastructure repairs each year and implement the sustainable development action plan (80% users satisfaction – online survey)</t>
  </si>
  <si>
    <t>Percentage of unemployed individuals eligible to receive benefits, among those with a recent job separation that met Employment Insurance (EI) program eligibility criteria</t>
  </si>
  <si>
    <t>The proportion of clients employed and/or returning to
school following a completed employment program
intervention under the following federally delivered programs: Youth Employment Strategy, Opportunities Fund for Persons with Disabilities, Aboriginal Skills and Employment Training Strategy, and Skills and Partnerships Fund</t>
  </si>
  <si>
    <t>Number of apprentices who complete an apprenticeship
program and obtain certification in a Red Seal Trade</t>
  </si>
  <si>
    <t>Percentage of the Canadian labour force aged 25 – 64
who have attained a PSE credential</t>
  </si>
  <si>
    <t>The percentage of Canadians aged 17 – 29 who were
attending university or college</t>
  </si>
  <si>
    <t>Percentage (and number) of full-time students aged 18 – 34 in participating provinces and territories who used a
Canada Student loan or a Canada Student Grant or an
in-study interest subsidy</t>
  </si>
  <si>
    <t>Percentage (and number) of full and part-time students
aged 15-64 who used RESP funding</t>
  </si>
  <si>
    <t>Percentage of eligible children who have ever received a:
• Canada Education Savings Grant; or
• Canada Learning Bond</t>
  </si>
  <si>
    <t>Percentage of money collected in relation to the amount
found to be owed for complaints under Part III (Labour
Standards) of the Canada Labour Code (excluding unjust
dismissal complaints)</t>
  </si>
  <si>
    <t>Percentage of unjust dismissal complaints settled by
inspectors under Part III (Labour Standards) of the
Canada Labour Code</t>
  </si>
  <si>
    <t>Percentage change, year over year, in the rate of lost time injuries and fatalities (Disabling Injury Incidence Rate) within the targeted higher risk federal jurisdiction industries</t>
  </si>
  <si>
    <t>Incidence and depth of low income among seniors using the Market Basket Measure (MBM)</t>
  </si>
  <si>
    <t>Percentage of CPP contributors who have contributory coverage/ eligibility for CPP Disability</t>
  </si>
  <si>
    <t>Total number of registered accounts opened since the inception of the program</t>
  </si>
  <si>
    <t>Number of people placed in longer-term stable housing
through Homelessness Partnering Strategy-funded projects (new indicator)</t>
  </si>
  <si>
    <t>Number of partnerships/networks developed by funding
recipients as a result of funded projects</t>
  </si>
  <si>
    <t>Number of seniors involved in projects focused on sharing their knowledge, experience and expertise</t>
  </si>
  <si>
    <t>The number of facilities renovated, constructed
and/or retrofitted over a three year period</t>
  </si>
  <si>
    <t>The number of accessible information/communication
technologies installed and/or modified (new indicator)</t>
  </si>
  <si>
    <t>Percentage of in-person clients proactively offered
customized information in addition to the original request</t>
  </si>
  <si>
    <t>Percentage of clients satisfied with the quality of service
received through all channels</t>
  </si>
  <si>
    <t>Percentage of Canadians with access to a Service Canada
point of service within 50 km of where they live</t>
  </si>
  <si>
    <t>Percentage of payments for Employment Insurance (EI),
Canada Pension Plan (CPP), Old Age Security (OAS) and
Guaranteed Income Supplement (GIS) delivered accurately</t>
  </si>
  <si>
    <t>Percentage of clients notified within 10 business days that their personal information was potentially put at risk</t>
  </si>
  <si>
    <t>Percentage of services, benefit payments or non-payment notifications delivered within service standards</t>
  </si>
  <si>
    <t>Percentage of EI benefit payments or non-payment
notifications issued within 28 days of filing</t>
  </si>
  <si>
    <t>Percentage of OAS basic benefits paid within the first
month of entitlement</t>
  </si>
  <si>
    <t>Percentage of CPP retirement benefits paid within the
first month of entitlement</t>
  </si>
  <si>
    <t>Percentage of initial Apprenticeship Incentive Grant (AIG) payments and non-payment notifications issued within 28 calendar days</t>
  </si>
  <si>
    <t>Percentage of initial Apprenticeship Completion Grant
(ACG) payments and non-payment notifications issued
within 28 calendar days</t>
  </si>
  <si>
    <t>Percentage of initial Wage Earner Protection Program
(WEPP) payments and non-payment notifications issued
within 42 calendar days</t>
  </si>
  <si>
    <t>Percentage of Social Insurance Numbers (SINs) issued in
one visit (based on complete applications with all
supporting documents) and cards issued within five
business days from date of receipt of request</t>
  </si>
  <si>
    <t>Number of GoC programs and number of different themes serviced by space-based solutions. New success stories of improved efficient/effective departmental mandate delivery due to space-based solutions</t>
  </si>
  <si>
    <t>Number of peer-reviewed scientific publications, reports and conference proceedings using space exploration information and produced by researchers (sciences and technologies) in Canada</t>
  </si>
  <si>
    <t>Number of terrestrial applications and of space re-utilization of knowledge and know-how acquired through space exploration endeavours</t>
  </si>
  <si>
    <t>Vitality index of the Canadian space community-measured in terms of: Number of HQP/total of FTE; Value of public and private R&amp;D investments; Value of public and private development facilities; Number of technology domains covered; Number of university space related programs</t>
  </si>
  <si>
    <t>Degree of match between workforce supplied and space community (industry and government) workforce requirements</t>
  </si>
  <si>
    <t>CSA's rating against MAF criteria based on Round 2012-2013 assessment</t>
  </si>
  <si>
    <t>Greater than 80%</t>
  </si>
  <si>
    <t>Completion rate 10% greater than NSE student population</t>
  </si>
  <si>
    <t>35%</t>
  </si>
  <si>
    <t>Greater than 100 per year</t>
  </si>
  <si>
    <t>Less than 100 per year</t>
  </si>
  <si>
    <t>Maintain top 10 world ranking (Canada was 7th in 2008)</t>
  </si>
  <si>
    <t>Over 1,000</t>
  </si>
  <si>
    <t>Greater than 50</t>
  </si>
  <si>
    <t>5%</t>
  </si>
  <si>
    <t>Increasing trend</t>
  </si>
  <si>
    <t>Greater than 150 new partners</t>
  </si>
  <si>
    <t>75 percent of partners indicating satisfaction through final reports and/or follow-up surveys</t>
  </si>
  <si>
    <t>Greater than 5%</t>
  </si>
  <si>
    <t>Greater than 10%</t>
  </si>
  <si>
    <t>A set of nine university commercialization indicators collected by Statistics Canada</t>
  </si>
  <si>
    <t>Percentage of projects that lead to successful commercialization including the creation of new spin-off companies and licensing agreements</t>
  </si>
  <si>
    <t>Percentage growth in partner contributions</t>
  </si>
  <si>
    <t>Partner satisfaction with research results</t>
  </si>
  <si>
    <t>Increase in the number of industrial partners supporting and participating in collaborations with university or college research teams</t>
  </si>
  <si>
    <t>Percentage of organizations participating in strategic partnerships for the first time</t>
  </si>
  <si>
    <t>Percentage of researchers applying for a strategic grant for the first time (or who have never applied in a specific area)</t>
  </si>
  <si>
    <t>Average number of researchers benefiting from a Major Resources Support award</t>
  </si>
  <si>
    <t>Average number of researchers benefiting from equipment awards</t>
  </si>
  <si>
    <t>Percentage of funds spent on training of students and postdoctoral fellows</t>
  </si>
  <si>
    <t>World ranking in number of NSE publications</t>
  </si>
  <si>
    <t>Number of NSERC-funded professors leaving the country</t>
  </si>
  <si>
    <t>Number of new, foreign educated applicants to NSERC’s Discovery Grants program</t>
  </si>
  <si>
    <t>Percentage of student population supported through scholarships in the NSE</t>
  </si>
  <si>
    <t>Average completion rates among NSERC award recipients vs. general NSE student population</t>
  </si>
  <si>
    <t>Percentage of science promotion projects that successfully complete the planned activity</t>
  </si>
  <si>
    <t>Greater or equal to 10% of student population supported</t>
  </si>
  <si>
    <t>An increase in the majority of the nine indicators</t>
  </si>
  <si>
    <t>Percentage of clients who reported that NRC Canada Institute for Scientific and Technical Information (NRC-CISTI) information services contributed to advancing their research and development, technology commercialization or planning and decision-making</t>
  </si>
  <si>
    <t>Ratings (on a five-point scale) of at least 5 participants for each of 10 representative partners’ initiatives regarding the value of their participation for increasing their engagement and knowledge of international development</t>
  </si>
  <si>
    <t>% of up time 24/7 classified network is available outside maintenance windows (network availability)</t>
  </si>
  <si>
    <t>% of new technologies and processes successfully investigated</t>
  </si>
  <si>
    <t>% of Commander's intent met through successful planning and
execution of safety, security, defence and support operations</t>
  </si>
  <si>
    <t>% effects achieved through planning and execution of safety, security, defence and support operations</t>
  </si>
  <si>
    <t>% assigned critical tasks completed through planning and execution of safety, security, defence and support operations</t>
  </si>
  <si>
    <t>% Commander's intent (successful planning and execution of
continental operations [routine and contingency])</t>
  </si>
  <si>
    <t>% effects achieved through successful planning and execution of continental operations (routine and contingency)</t>
  </si>
  <si>
    <t>% of Commander's Intent met through successful planning and
execution of international operations (routine and contingency)</t>
  </si>
  <si>
    <t>% effects achieved through successful planning and execution of international operations (routine and contingency)</t>
  </si>
  <si>
    <t>% assigned critical tasks completed through successful planning and execution of international operations (routine and
contingency)</t>
  </si>
  <si>
    <t>Availability of commissioned ships for deployment</t>
  </si>
  <si>
    <t>Percentage of capability in accordance with CDS force posture
directives for primary international commitment</t>
  </si>
  <si>
    <t>Percentage of capability in accordance with CDS force posture
directives for secondary international commitment</t>
  </si>
  <si>
    <t>Percentage of capability in accordance with CDS force posture
directives for domestic and standing Government of Canada tasks</t>
  </si>
  <si>
    <t>Assessment of the sustainability of the Canadian Army</t>
  </si>
  <si>
    <t>% readiness of units (personnel and equipment)</t>
  </si>
  <si>
    <t>% readiness of joint units/ elements for high readiness</t>
  </si>
  <si>
    <t>Number of S&amp;T outputs used by defence and security operations vs. number planned</t>
  </si>
  <si>
    <t>Number of S&amp;T outputs used by defence and security priorities vs. number planned</t>
  </si>
  <si>
    <t>Number of S&amp;T outputs used by defence and security policy
development, and socio‐economic stakeholders vs. number planned</t>
  </si>
  <si>
    <t>% Achievement against FY Regular Force Expansion (FE) target</t>
  </si>
  <si>
    <t>% Achievement against FY Reserve Force Expansion (FE) target (average paid strength)</t>
  </si>
  <si>
    <t>% assigned critical tasks completed through successful planning and execution of continental operations (routine and contingency)</t>
  </si>
  <si>
    <t>3
(Based on a 1‐3 rating scale where: 3 = Green, 2=Yellow, 1=Red)</t>
  </si>
  <si>
    <t>Year‐over‐year % improvement in the number of Regular Force occupations that are coded red on the Occupation Status List</t>
  </si>
  <si>
    <t>% of projects on schedule (CFDS)</t>
  </si>
  <si>
    <t>% of projects on schedule (non‐CFDS)</t>
  </si>
  <si>
    <t>% of overall planned dollars that are expended (CFDS)</t>
  </si>
  <si>
    <t>% of overall planned dollars that are expended (non‐CFDS)</t>
  </si>
  <si>
    <t>% surplus real property land area compared to total owned and in‐use land area</t>
  </si>
  <si>
    <t>Percentage of total planned projects reaching completion during the year</t>
  </si>
  <si>
    <t>Percentage of planned annual funding spent per year</t>
  </si>
  <si>
    <t>% of Regular Force member respondents indicating satisfaction with the military way of life and their quality of life in the Canadian Forces</t>
  </si>
  <si>
    <t>% of Regular Force member respondents indicating readiness
and willingness to deploy</t>
  </si>
  <si>
    <t>% of Regular Force members' spouses indicating support of
Regular Force member career</t>
  </si>
  <si>
    <t>% of Canadians who feel that the CF is a source of pride</t>
  </si>
  <si>
    <t>% achievement of FSDS commitments</t>
  </si>
  <si>
    <t>% reduction in contaminated sites opening liability (sites which
reported liability in the previous fiscal year)</t>
  </si>
  <si>
    <t>Money spent vs. money budgeted for Vote 10 (Grants and
Contributions)</t>
  </si>
  <si>
    <t>Number of information sharing partnerships with OGDs and NGOs</t>
  </si>
  <si>
    <t>Number of legal challenges to the regulatory framework</t>
  </si>
  <si>
    <t>Application completeness notifications and licensing decisions are issued within time lines defined by external performance standards</t>
  </si>
  <si>
    <t>Compliance activity reports issued to licensees within timelines defined by external performance standards</t>
  </si>
  <si>
    <t>Zero challenges, or high success rate of defending challenges</t>
  </si>
  <si>
    <t>Per external performance standards. For complete details please see the External Performance Standards table in “Section IV: Other Items of Interest”</t>
  </si>
  <si>
    <t>Natural resource sectors have access to markets and new market segments as defined by domestic exports of energy products, minerals and metal products and forestry products</t>
  </si>
  <si>
    <t>Number of new products and processes resulting from NRCan information</t>
  </si>
  <si>
    <t>Research and development (R&amp;D) expenditures in natural resource sectors as defined by total intramural R&amp;D expenditures in energy, mining and forestry sectors</t>
  </si>
  <si>
    <t>Number of citations of cost-efficiency and productivity gains in public or private sector organizations</t>
  </si>
  <si>
    <t>Amount of stakeholder investments in research, development and demonstration (RD&amp;D) to address environmental challenges</t>
  </si>
  <si>
    <t>Number of public and private sectors' new/updated policies, regulations or other decision making tools complete annually</t>
  </si>
  <si>
    <t>PCO is currently developing indicators to measure outcomes
associated with support and services provided to the Prime Minister, portfolio ministers, Cabinet, Cabinet committees, the Clerk and deputy minister communities.  It should be noted that targets are not applicable to indicators in the policy function domain</t>
  </si>
  <si>
    <t>The Prime Minister and portfolio ministers are provided with
advice in a timely manner
PCO advice enables the Government to achieve its
legislative and policy agenda
The Prime Minister and portfolio ministers are provided with
value-added information on which to base decisions
• Number of Orders in Council
• Number of Governor-in-Council appointments
The Prime Minister is provided with support for visits
• Number of visits 
The Prime Minister’s Office and the offices of portfolio ministers receive the necessary services and
resources in a timely manner</t>
  </si>
  <si>
    <t>The Cabinet has received value added information on which to
base decisions
• Number of full meetings of Cabinet and Cabinet committees.
Cabinet documents are distributed in a timely manner to ministers
Deputy ministers are regularly informed of the Government’s
agenda and activities
• Number of deputy minister meetings and sessions
Departments are able to prepare Memoranda to Cabinet and
ministerial presentations that propose action to implement the
Government’s agenda</t>
  </si>
  <si>
    <t>The Public Service is engaged in renewal activities
The Prime Minister and the Clerk are provided with advice on
Public Service Renewal 
• Number of meetings of the Prime Minister’s Advisory Committee on the Public Service
• Number of meetings and sessions of the Deputy Minister Committee on Public Service Renewal and any sub-committees
The Public Service and its leaders are provided with advice and
support 
• Prime Minister’s Advisory Committee on the Public Service’s
report
• Clerk’s Annual Report
• Number of Clerk and Associate Secretary outreach activities on Public Service Renewal
The Committee of Senior Officials is provided with advice
and support
• Number of Committee of Senior Officials and subcommittee
meetings and sessions</t>
  </si>
  <si>
    <t>No targets have been established for this activity</t>
  </si>
  <si>
    <t>Survey results, client satisfaction letters, number of
client departments utilizing the services are maintained or
expanded</t>
  </si>
  <si>
    <t>Favorable survey results, audit reports, central agencies
reports</t>
  </si>
  <si>
    <t>Positive reviews and audit results</t>
  </si>
  <si>
    <t>Strong evidence of sound management in these regards</t>
  </si>
  <si>
    <t>To maintain customer satisfaction and to ensure timely and accurate delivery of reports to central agencies</t>
  </si>
  <si>
    <t>90% satisfaction - High degree of stakeholder trust
and confidence in CICS’ institutional independent role and high degree of satisfaction with CICS services</t>
  </si>
  <si>
    <t>Percentage of undecided enforcement appeals over
18 months of age</t>
  </si>
  <si>
    <t>Of the number of offenders identified by the Computerized Mental Health Screening System as requiring follow up mental health services, the percentage who received a service</t>
  </si>
  <si>
    <t>Proportion of contracts awarded within the established service standard timeframe</t>
  </si>
  <si>
    <t>A more efficient use of office space as measured by m2 allocation per person</t>
  </si>
  <si>
    <t>Affordability of office space as measured by cost per m2</t>
  </si>
  <si>
    <t>Percentage of Real Property Services Revolving Fund costs recovered</t>
  </si>
  <si>
    <t>Percentage of Real Property projects &gt;$1M that are on-time, on-scope and on-budget</t>
  </si>
  <si>
    <t>Maintenance and recapitalization costs as a percentage of portfolio replacement cost. Use of the Facilities Condition Index identifies potential maintenance and recapitalization expressed as a percentage of the building's value. It is used to express a building's relative condition and future funding needs</t>
  </si>
  <si>
    <t>Percentage of vacant marketable Crown-owned office space</t>
  </si>
  <si>
    <t>Number of hours per annum that essential property management services are not provided for ongoing operation of Parliament</t>
  </si>
  <si>
    <t>Average unit cost per payment</t>
  </si>
  <si>
    <t>Percentage of Receiver General payments issued within established timeframes</t>
  </si>
  <si>
    <t>Public Accounts of Canada posted on the web within 24 hours of tabling in Parliament</t>
  </si>
  <si>
    <t>No more than 48 hours, or 2 days per annum</t>
  </si>
  <si>
    <t>Percentage of pay and pension (Public Service Superannuation Act and Canadian Forces Superannuation Act) transactions actioned within established timeframes</t>
  </si>
  <si>
    <t>PWGSC cost per account to administer pay for all Government of Canada employees</t>
  </si>
  <si>
    <t>Government of Canada-wide cost per account to administer pension</t>
  </si>
  <si>
    <t>Percentage of documents translated within the time allotted by Parliament</t>
  </si>
  <si>
    <t>Percentage of clients with a service agreement</t>
  </si>
  <si>
    <t>Percentage of agreed upon deadlines met for translation services delivered to the federal organizations</t>
  </si>
  <si>
    <t>Percentage of legislated publication dates met by Canada Gazette</t>
  </si>
  <si>
    <t>Number of planned Departmental Service Agreements (DSAs) completed</t>
  </si>
  <si>
    <t>Percentage of simple reliability screenings processed within 7 working days</t>
  </si>
  <si>
    <t>Annual cost of MROs per client served</t>
  </si>
  <si>
    <t>Percentage of formal complaints, requests for ADR and procurement practice reviews addressed within the timelines stipulated in the Regulations</t>
  </si>
  <si>
    <t>Percentage of all inquiries and complaints addressed by the provision of information, referrals to appropriate authorities and facilitation</t>
  </si>
  <si>
    <t>Meeting agreed business arrangements</t>
  </si>
  <si>
    <t>Availability of mission critical systems</t>
  </si>
  <si>
    <t>Reliability, security and efficiency of email systems, data centres and electronic networks</t>
  </si>
  <si>
    <t>Business arrangements established for all partner organizations by March 31, 2013</t>
  </si>
  <si>
    <t>Competitive email procurement process launched by fall 2012
A single email solution identified by March 31, 2013
Initial inventory of data centres and associated technology completed by winter 2013
Strategy for data centre consolidation program developed by March 31, 2013
Initial inventory of networks and telecommunications completed by winter 2013</t>
  </si>
  <si>
    <t>Mission critical systems identified by March 31, 2013
Baseline reliability targets for mission critical systems established by March 31, 2013</t>
  </si>
  <si>
    <t>The School will identify the percentage of participants who report their learning objectives were met through CSPS foundational learning activities</t>
  </si>
  <si>
    <t>The School will measure the degree of satisfaction of public service employees with the leadership activities provided
The School will determine the percentage of public service managers, executives and senior leaders who intend to apply the knowledge acquired through leadership development activities in their workplace</t>
  </si>
  <si>
    <t>The School will track the number of organizations provided with Public Sector Management Innovation advisory services
The School will measure the degree of satisfaction of public service organizations with the School's Public Sector Management Innovation advisory services</t>
  </si>
  <si>
    <t>25 departments and agencies provided with Public Sector Management Innovation advisory services
A satisfaction rate of 80 percent</t>
  </si>
  <si>
    <t>Leadership activities receive an average rating of 4 on a 5-point scale on overall satisfaction
80 percent of participants able to apply their acquired knowledge</t>
  </si>
  <si>
    <t>80% of respondents report learning objectives met</t>
  </si>
  <si>
    <t>Per cent of departments/agencies that obtained a rating of "Acceptable" or "Strong" in the MAF Areas of Management for Citizen-Focused Service, Management of Security, Risk Management, Information Management and Information Technology</t>
  </si>
  <si>
    <t>Average percentage improvement in overall MAF scores for identified areas of priority from previous year</t>
  </si>
  <si>
    <t>Per cent of assessed departments/agencies that obtained an overall rating of "Acceptable" or "Strong" in the MAF Area of Management for People Management</t>
  </si>
  <si>
    <t>Per cent of assessed departments/agencies that obtained a rating of "Acceptable" or "Strong" for identified areas of weakness in the previous round of MAF assessment in the Area of Management for People Management</t>
  </si>
  <si>
    <t>Per cent of departments/agencies that obtained a rating of "Acceptable" or "Strong" in the MAF Area of Management for Managing for Results</t>
  </si>
  <si>
    <t>Per cent of large departments that achieved a minimum rating of "Acceptable" in the MAF Area of Management for Quality and Use of Evaluation</t>
  </si>
  <si>
    <t>Per cent of decision makers satisfied with the financial and non-financial information they are provided to assess value for money</t>
  </si>
  <si>
    <t>Per cent of departments/agencies that obtained a rating of "Acceptable" or "Strong" in the MAF Areas of Management for Internal Audit, Financial Management and Control, Procurement, Asset Management, and Investment Planning and Management of Projects</t>
  </si>
  <si>
    <t>Per cent of allocations and payments made as required</t>
  </si>
  <si>
    <t>Percentage of eligible Veterans who feel the disability benefits they have received from Veterans Affairs Canada has recognized their service-related disability</t>
  </si>
  <si>
    <t>Total number of recipients of disability and/or death compensation and the dollar value of the compensation</t>
  </si>
  <si>
    <t>The percentage of earnings loss recipients whose family income falls below the low income measure</t>
  </si>
  <si>
    <t>The percentage of community dwelling Veterans in receipt of the Veterans Independence Program who are admitted to a long-term care facility during the fiscal year</t>
  </si>
  <si>
    <t>The percentage of payments processed for health care benefits which are paid directly to service providers</t>
  </si>
  <si>
    <t xml:space="preserve">The percentage of eligible Canadian Forces Veterans who are unemployed
</t>
  </si>
  <si>
    <t>The percentage of Canadian Veterans’ overall satisfaction with how VAC delivers its remembrance programs</t>
  </si>
  <si>
    <t>The percentage of contacts responded to</t>
  </si>
  <si>
    <t>Number of unique visitors/social media ‘hits’</t>
  </si>
  <si>
    <t>Number of appearances to Senate and House of Commons committees on Veterans Affairs/Briefings to Parliamentarians</t>
  </si>
  <si>
    <t>The rate of low income among earnings loss recipients will be comparable to the rate of low income for working Canadians</t>
  </si>
  <si>
    <t>Pourcentage des exploitations au Canada qui disposent d'un plan environnemental de la ferme (PEF) officiel</t>
  </si>
  <si>
    <t>Pourcentage des exploitations agricoles au Canada qui appliquent les mesures de leur plan environnemental de la ferme (PEF)</t>
  </si>
  <si>
    <t>Les fluctuations relatives des prix à la consommation du poulet, des œufs et de la dinde sont comparables à celles des prix des autres aliments</t>
  </si>
  <si>
    <t>Les fluctuations relatives des prix à la consommation du poulet, des œufs et de la dinde sont inférieures à celles des prix des autres sources de protéines animales</t>
  </si>
  <si>
    <t>Pourcentage des hippodromes et des salles de paris au Canada qui sont conformes au Règlement sur la surveillance du pari mutuel et qui sont inspectés par des agents de l'ACPM</t>
  </si>
  <si>
    <t>Pourcentage des employeurs qui jugent que les diplômés du Fonds du Canada pour la formation dans le secteur des arts sont mieux préparés à une carrière professionnelle que les diplômés d'autres programmes</t>
  </si>
  <si>
    <t>Au moins 60 p. 100 des diplômés des établissements financés, qui ont terminé leurs études pendant l’exercice précédent, travaillent de manière professionnelle au Canada et/ou à l’étranger</t>
  </si>
  <si>
    <t>Nombre de types de sources de financement (autres que Patrimoine canadien), pour chaque bénéficiaire</t>
  </si>
  <si>
    <t>Au moins trois sources de financement autres que Patrimoine canadien</t>
  </si>
  <si>
    <t>Nombre et pourcentage de collectivités touchées par le Fonds du Canada pour la présentation des arts et le Fonds du Canada pour les espaces culturels, selon le type de zone (rurale ou urbaine)</t>
  </si>
  <si>
    <t>50 p. cent ou moins des collectivités urbaines et 50 p. cent ou plus des collectivités rurales sont touchées par le Fonds du Canada pour la présentation des arts et le Fonds du Canada pour les espaces culturels</t>
  </si>
  <si>
    <t>Nombre d’œuvres culturelles créées et produites, par catégorie</t>
  </si>
  <si>
    <t>Des cibles sont en place pour chaque sous-activité de programme, ce qui permettra de mesurer le rendement de l'ensemble de l'activité de programme. Par exemple, le Fonds de la musique du Canada a pour cible 300 nouveaux enregistrements financés par le Fonds (par genre, langue, province etc.). Le Fonds du Canada pour les périodiques a pour cible 960 titres publiés par les récipiendaires du Fonds (par catégorie, langue, région, groupe – incluant les Autochtones et les minorités ethnoculturelles et de langue officielle. etc.)</t>
  </si>
  <si>
    <t>Recettes brutes ou marges de profit des industries culturelles canadiennes</t>
  </si>
  <si>
    <t>Ce résultat attendu et cet indicateur seront modifiés</t>
  </si>
  <si>
    <t>Rayonnement national et international du contenu culturel canadien</t>
  </si>
  <si>
    <t>Des cibles sont en place pour chaque sous-activité de programme ce qui permettra de mesurer le rendement de l'ensemble de l'activité de programme. Par exemple, le Fonds du livre du Canada a pour cible 425 millions de dollars de ventes aux plans national et international pour des titres d’auteurs canadiens publiés par des éditeurs récipiendaires</t>
  </si>
  <si>
    <t>En moyenne, 80 p. cent ou plus de participants aux possibilités d'apprentissage offertes par le Programme d'aide aux musées, Jeunesse Canada au travail, le Réseau canadien d'information sur le patrimoine et l'Institut canadien de conservation déclarent une amélioration de leurs connaissances, de leurs compétences et de leurs pratiques dans les principales fonctions muséales</t>
  </si>
  <si>
    <t>Nombre de collections et d'objets du patrimoine (artefacts et œuvres d'art) dont la préservation a été facilitée grâce aux mesures prises dans le cadre des programmes (services spécialisés, règlements sur l'exportation, soutien financier direct et fiscal)</t>
  </si>
  <si>
    <t>La préservation de 12 750 collections ou objets patrimoniaux soutenue par des interventions des programmes</t>
  </si>
  <si>
    <t>Nombre de visites/visiteurs aux expositions itinérantes et au contenu du Musée virtuel du Canada offert par le Réseau canadien d'information sur le patrimoine</t>
  </si>
  <si>
    <t>u moins 3 800 000 visites à des expositions itinérantes soutenues par le Programme d'indemnisation pour les expositions itinérantes au Canada ou le Programme d'aide aux musées et au portail du Musée virtuel du Canada</t>
  </si>
  <si>
    <t>Pourcentage de la population canadienne qui, grâce aux initiatives de Patrimoine canadien, connaît, comprend et apprécie mieux la culture et les valeurs canadiennes</t>
  </si>
  <si>
    <t>75 p. 100 des participants à Échanges Canada déclarent avoir acquis une connaissance et une compréhension accrues du Canada, créé de nouveaux liens avec d’autres jeunes Canadiens, avoir une meilleure compréhension de ce que les Canadiens ont en commun, et une plus grande appréciation de la diversité du Canada
75 p. cent de satisfaction générale pour le spectacle de midi de la fête du Canada</t>
  </si>
  <si>
    <t>Pourcentage de sensibilisation accrue aux messages thèmes du Canada</t>
  </si>
  <si>
    <t>15 p. 100 des visiteurs interviewés ont dit mieux connaître les messages</t>
  </si>
  <si>
    <t>Pourcentage de Canadiens rejoints par les activités, événements, commémorations et expositions</t>
  </si>
  <si>
    <t>Une cible sera établie pour l’activité de programme dans son ensemble en 2013-2014. Des cibles sont en place pour chaque sous-activité de programme. Par exemple, le Programme des célébrations et commémorations a une cible de 7 millions de participants aux activités locales et nationales au cours de la période Canada en fête (21 juin au 1er juillet)</t>
  </si>
  <si>
    <t>Niveau de l'engagement et de la participation des Canadiens aux aspects sociaux et culturels de la vie communautaire au Canada</t>
  </si>
  <si>
    <t>Des cibles sont en place pour chaque sous-activité de programme, ce qui permettra de mesurer le rendement de l'ensemble de l'activité de programme. Par exemple, le programme des Autochtones a pour cible 48 000 participants engagés dans les langues et activités culturelles autochtones</t>
  </si>
  <si>
    <t>Pourcentage du bilinguisme chez les jeunes Canadiens (15 à 19 ans)</t>
  </si>
  <si>
    <t>22,3 p. cent ou plus des jeunes âgés de 15 et 19 ans sont déclarés bilingues</t>
  </si>
  <si>
    <t>Proportion de membres des CLOSM qui vivent dans un rayon de 25 km d'une école primaire ou secondaire de minorité linguistique</t>
  </si>
  <si>
    <t>97,5 p. cent ou plus des membres des CLOSM vivent dans un rayon de 25 km d'une école primaire ou secondaire</t>
  </si>
  <si>
    <t>Nombre d'athlètes classés à des niveaux de performance internationaux</t>
  </si>
  <si>
    <t>Au moins 425 athlètes répondent aux normes de rendement de niveau international</t>
  </si>
  <si>
    <t>Nombre de Canadiens faisant du sport grâce à des projets spéciaux d'organisations sportives et d'ententes provinciales-territoriales bilatérales</t>
  </si>
  <si>
    <t>Au moins 1,6 million de Canadiens participent au sport par le biais d'accords provinciaux-territoriaux bilatéraux
Au moins 957 000 Canadiens participent au sport grâce au financement de projets spéciaux des organisations sportives</t>
  </si>
  <si>
    <t>Pourcentage d’Organismes nationaux de sport, d’Organismes de services multisports et de Centres canadiens multisports qui répondent pleinement aux normes de responsabilité</t>
  </si>
  <si>
    <t>Au moins 67 p. cent des organisations sportives nationales répondent pleinement à 85 p. cent de leurs normes de responsabilité respectives
Au moins 67 p. cent des organisations de service multisports répondent pleinement à 67 p. cent de leurs normes de responsabilité respectives
Au moins 85 p. cent des centres sportifs canadiens répondent pleinement à 80 p. cent de leurs normes de responsabilité respectives</t>
  </si>
  <si>
    <t>Vérifier la convivialité dans les sections clés du site Web avec la participation de l’industrie et des consommateurs
Élaborer une stratégie permettant au CRTC d’être conforme aux normes d’accessibilité</t>
  </si>
  <si>
    <t>Poursuivre la mise en œuvre du plan de relève du CRTC dans le cadre du Plan d’action pour le renouvellement de la fonction publique
Achever l’exercice de rotation des postes du CRTC ne faisant pas partie du groupe EX
Réaliser avec succès le nouveau programme de formation interne sur la pensée stratégique</t>
  </si>
  <si>
    <t>Le prochain sondage sera effectué en 2013-2014</t>
  </si>
  <si>
    <t xml:space="preserve">État général satisfaisant, aménagements de qualité et intégrité du territoire
</t>
  </si>
  <si>
    <t>Le niveau de qualité des services publics et éducatifs. Satisfaction de la clientèle et nombre d’utilisateurs des services publics et éducatifs</t>
  </si>
  <si>
    <t>Pourcentage du public canadien percevant l’ONF comme une institution innovatrice et créatrice</t>
  </si>
  <si>
    <t>Pourcentage de prix et d’hommages prestigieux par rapport au nombre total de prix remportés dans les festivals canadiens et internationaux (p. ex : prix liés à l’innovation, à l’excellence créatrice, hommages, prix du Canada pour diversité)</t>
  </si>
  <si>
    <t>Pourcentage d’œuvres audiovisuelles achevées, signées par des cinéastes de la relève
Critères permettant de déterminer les cinéastes de la relève : 1er, 2e et 3e film</t>
  </si>
  <si>
    <t>Nombre de cinéastes de la relève qui font un film à l’ONF ou qui participent à un programme favorisant l’épanouissement des talents, y compris les concours</t>
  </si>
  <si>
    <t>Pourcentage d’œuvres audiovisuelles achevées, signées par des cinéastes issus des diverses communautés ethnoculturelles, régionales et linguistiques, par des cinéastes autochtones et par des cinéastes handicapés</t>
  </si>
  <si>
    <t>Nombre de productions réalisées pour des projets nationaux et internationaux d’envergure</t>
  </si>
  <si>
    <t>Pourcentage de la population canadienne qui affirme avoir vu une production de l’ONF au cours de la dernière année</t>
  </si>
  <si>
    <t>Nombre total de visionnages d’œuvres de l’ONF</t>
  </si>
  <si>
    <t>En raison de la nature de cet indicateur du rendement, CIC ne peut prévoir de pourcentage</t>
  </si>
  <si>
    <t>Les cas de TB active détectés durant un examen médical de l’immigration sont déterminés par l’état de santé des demandeurs. Selon les tendances passées, ce nombre atteint 2,1 % des examens médicaux effectués</t>
  </si>
  <si>
    <t>Les cas de TB active détectés durant un examen médical de l’immigration sont déterminés par l’état de santé des demandeurs. Selon les tendances passées, ce rapport se situe aux environs de 17 %</t>
  </si>
  <si>
    <t>Étant donné que CIC répond aux demandes ponctuelles et aux événements internationaux à mesure qu’ils se présentent, il est difficile de prévoir ce que sera la demande avec exactitude. Par le passé, CIC a toujours joué un rôle de premier plan dans la délimitation et la défense des grandes questions stratégiques auprès des tribunes internationales concernées par les migrations et la diversité. En outre, CIC a aussi fait valoir les intérêts et les priorités du Canada par la voie d’engagements bilatéraux ciblés avec des États et des organisations régionales importants</t>
  </si>
  <si>
    <t>L'objectif est « répond aux attentes » sur une grille de 1 à 3 où 2 représente « répond aux attentes ». Les critères d'évaluation de la qualité des décisions de cette activité de programme seront confirmés au troisième trimestre, et les premiers rapports seront présentés en 2013-2014</t>
  </si>
  <si>
    <t>L'objectif est « répond aux attentes » sur une grille de 1 à 3 où 2 représente « répond aux attentes ». Les critères d'évaluation de la qualité des décisions de cette activité de programme seront confirmés au dernier trimestre, et les premiers rapports seront présentés en 2013-2014</t>
  </si>
  <si>
    <t>L'objectif est « répond aux attentes » sur une grille de 1 à 3 où 2 représente « répond aux attentes ». Les critères d'évaluation de la qualité des décisions de cette activité de programme ont été définis en 2011-2012, et les premiers rapports seront présentés en 2012-2013</t>
  </si>
  <si>
    <t>rcentage des régions de drainage où les Directives canadiennes ou fédérales en matière de qualité de l’environnement ne sont pas dépassées dans le cas de substances sélectionnées dans les sédiments, dans l’eau et/ou dans le biote
Substances actuellement signalées dans le cadre de cet indicateur :
■Éther diphénylique polybromé (EDP)
■Perfluorooctanesulfonate (PFO)</t>
  </si>
  <si>
    <t>Rejets canadiens de substances contrôlées sélectionnées
Substances signalées dans le cadre de cet indicateur :
■Chrome hexavalent
■Diphényle polychloré (BPC)</t>
  </si>
  <si>
    <t xml:space="preserve">Émissions canadiennes de polluants atmosphériques à partir de sources ciblées
Substances signalées pour cet indicateur :
■Sources industrielles et sources mobiles (signalées séparément) : particules fines de moins de 10 µm (PM10); oxydes de soufre (SOx); oxydes d’azote (NOx); composés organiques volatiles (COV)
■Sources industrielles uniquement : mercure (Hg)
■Sources mobiles uniquement : monoxyde de carbone (CO)
</t>
  </si>
  <si>
    <t>Respect des exigences réglementaires de certains règlements sélectionnés
Règlements signalés en vertu de cet indicateur :
Règlement sur le nettoyage à sec (projet pilote initial; d’autres règlements seront ajoutés)</t>
  </si>
  <si>
    <t>Conformes aux engagements du gouvernement du Canada</t>
  </si>
  <si>
    <t>Aucune cible. Le but est de continuer à proposer des modifications au régime fiscal afin d'améliorer les mesures incitatives liées au travail, à l'épargne et à l'investissement</t>
  </si>
  <si>
    <t>Aucune cible. Le but à long terme est de contribuer à l'instauration de taux d'intérêt faibles et stables</t>
  </si>
  <si>
    <t>100 p. 100 des demandes sont traitées en temps opportun et de façon appropriée</t>
  </si>
  <si>
    <t>Les décisions rendues par le Tribunal sont infirmées par les organismes d’appel nationaux et internationaux suivants :
■Cour d’appel fédérale
■Groupes spéciaux binationaux en vertu de l’ALÉNA
■Organismes de règlement des différends, Mémorandum d’accord sur les règles et procédures régissant le règlement des différends de l’OMC
■Cour fédérale</t>
  </si>
  <si>
    <t>Au plus 2 p. 100 de toutes les décisions du Tribunal au cours de la période de cinq ans la plus récente sont infirmées par la Cour d’appel fédérale ou des organismes d’appel internationaux</t>
  </si>
  <si>
    <t>Bien-fondé des décisions du Tribunal visées par un contrôle judiciaire qui sont infirmées par la Cour d’appel fédérale et/ou les organismes d’appel internationaux en raison de la non-application régulière de la loi</t>
  </si>
  <si>
    <t>Moins de 1 p. 100 de toutes les décisions en matière d’application régulière de la loi sont infirmées</t>
  </si>
  <si>
    <t>L’information sur les avis, les décisions, les lignes directrices dans tous les domaines du mandat et les notes de procédures du Tribunal sont accessibles au public</t>
  </si>
  <si>
    <t>L’information sur les avis, les décisions, les lignes directrices dans tous les domaines du mandat du Tribunal sont accessibles au public</t>
  </si>
  <si>
    <t>Les décisions sont rendues dans les délais prescrits par la loi. Les décisions que le Tribunal rend en matière de dumping, de subventionnement, d’enquêtes sur les mesures de sauvegarde et de plaintes relatives aux marchés publics sont soumises à des délais prescrits par la loi</t>
  </si>
  <si>
    <t>Toutes les décisions sont rendues dans les délais prescrits par la loi</t>
  </si>
  <si>
    <t>Les décisions d’appel sont rendues dans les délais internes. Il n’y a pas de délai prescrit par la loi pour les décisions rendues dans le cas d’appels de décisions de l’ASFC et du ministre du Revenu national. Cependant, le Tribunal a volontairement adopté une norme informelle qui consiste à rendre ces décisions dans un délai de 120 jours suivant l’audition de l’appel</t>
  </si>
  <si>
    <t>70 p. 100 des délais internes sont respectés</t>
  </si>
  <si>
    <t>Les recommandations sont conformes au mandat et fournissent l’information requise. Le nombre de demandes de renseignements supplémentaires auprès du ministre des Finances constitue un indicateur du bien-fondé des décisions du Tribunal</t>
  </si>
  <si>
    <t>Toutes les recommandations respectent le mandat</t>
  </si>
  <si>
    <t>Les rapports, décisions et recommandations sont publiés dans les délais prescrits par le gouvernement. Les recommandations du Tribunal concernant les saisines tarifaires et les enquêtes sur les questions économiques et les mesures de sauvegarde sont soumises aux délais prescrits par la loi</t>
  </si>
  <si>
    <t>Les recommandations sont publiées dans les délais prescrits par la loi</t>
  </si>
  <si>
    <t>Pourcentage des formulaires de rétroaction indiquant l'utilité des communications de cas et des produits de renseignements dans le cadre d'enquêtes prioritaires de partenaires clés</t>
  </si>
  <si>
    <t>Niveau de satisfaction à l'égard du gouvernement en ce qui concerne l'information, le renseignement et les conseils</t>
  </si>
  <si>
    <t>Niveau de satisfaction appréciable à la lumière de l'approbation et de l'utilisation de l'information, du renseignement et des conseils</t>
  </si>
  <si>
    <t>Reflet des priorités canadiennes en matière de politiques étrangères et économiques internationales dans les actions, les décisions, les déclarations et les accords bilatéraux et multilatéraux</t>
  </si>
  <si>
    <t>Niveau de soutien appréciable par rapport aux positions canadiennes au sein de la communauté internationale</t>
  </si>
  <si>
    <t>Capacité des programmes à obtenir des résultats et à concorder avec les priorités</t>
  </si>
  <si>
    <t>Efficacité du programme</t>
  </si>
  <si>
    <t>Pourcentage de clients et de partenaires qui ont négocié activement une entente commerciale sur un marché pour lequel ils ont sollicité l'aide du Service des délégués commerciaux (SDC)</t>
  </si>
  <si>
    <t>50 % des clients recevant de l'aide cherchent activement des débouchés sur le marché cible</t>
  </si>
  <si>
    <t>Nombre et valeur des investissements étrangers directs réalisés dans des secteurs proactifs et en provenance des principaux marchés auxquels a contribué le MAECI</t>
  </si>
  <si>
    <t>Pourcentage de clients qui sont satisfaits de la qualité des services fournis par le Ministère</t>
  </si>
  <si>
    <t>SDC : 70 %
Contrôles à l'exportation et à l'importation : se doter de données de référence sur les liens efficaces avec la clientèle</t>
  </si>
  <si>
    <t>Pourcentage de Canadiens voyageant à l'étranger se trouvant en difficulté</t>
  </si>
  <si>
    <t>Pourcentage des situations d'urgence et des crises faisant l'objet d'une intervention immédiate</t>
  </si>
  <si>
    <t>Pourcentage de clients se disant satisfaits des services de passeport reçus</t>
  </si>
  <si>
    <t>90 % sont relativement satisfaits de leur expérience globale des services de Passeport Canada</t>
  </si>
  <si>
    <t>Pourcentage de Canadiens ayant accès à un point de service dans un rayon de 100 km</t>
  </si>
  <si>
    <t>Pourcentage de clients qui approuvent le cadre d'établissement des coûts des services communs à l'appui de la représentation du Canada à l'étranger</t>
  </si>
  <si>
    <t>Pourcentage des missions dont les ressources sont allouées selon le modèle des services communs ou le plan du centre de service régional</t>
  </si>
  <si>
    <t>Pourcentage de paiements exacts et effectués à temps</t>
  </si>
  <si>
    <t>Mesures prises pour résoudre les questions actuelles et futures 
■par type de politique ou de pratique
■par sujet (secteur prioritaire)
■par public cible
■par but
■par changement obtenu</t>
  </si>
  <si>
    <t>Nombre de professionnels de la santé qui ont terminé avec succès les programmes de formation (financés par Santé Canada) :
■par type de profession de la santé
■par langue
■par emplacement
Pourcentage de professionnels de la santé qui ont terminé les programmes de formation et qui travaillent avec les CLOSM :
■par type de profession de la santé
■par emplacement</t>
  </si>
  <si>
    <t>Pourcentage de la population cible sensibilisée aux avantages et aux risques associés à l'utilisation des produits de santé, ce qui peut comprendre, entre autres :
■par niveau de sensibilisation
■par type de groupe cible et nombre de personnes jointes
■par mécanismes de diffusion/sources de l'information reçue/ examinée
■par catégorie de produits</t>
  </si>
  <si>
    <t>Pourcentage des décisions réglementaires prises conformément aux normes de service par type (présentations préalables à la commercialisation) :
■de produits pharmaceutiques (à usage humain et vétérinaire)
■de produits biologiques et radiopharmaceutiques
■d'instruments médicaux
■de produits de santé naturels</t>
  </si>
  <si>
    <t>Pourcentage des activités de surveillance/ de vérification de la conformité réalisées conformément aux normes de service, par type :
■d'incidents
■d'inspections
■d'agrément des établissements
■d'échantillons de laboratoire
Évaluations de l'innocuité après la commercialisation :
■de médicaments (à usage humain)
■de produits biologiques et radiopharmaceutiques
■d'instruments médicaux
■de produits de santé naturels</t>
  </si>
  <si>
    <t>Pourcentage de diminution des concentrations de certaines substances dans l'eau (PFOS and PBDE) par rapport aux données de référence
Niveaux d'exposition aux substances visées par substance
Émissions canadiennes de certaines substances contrôlées</t>
  </si>
  <si>
    <t>Pourcentage par population cible ayant eu connaissance de l'information associée à la sécurité des consommateurs et à la sécurité des produits et liée à l'exposition à des produits de consommation :  
■par degré de sensibilisation
■par type de groupe cible et nombre touché
■par mécanisme de diffusion/sources de l'information reçue/vue
■par catégorie de produit</t>
  </si>
  <si>
    <t>Pourcentage des mesures régle-mentaires traitées conformément aux normes de service et aux cibles établies :
■par type de mesure réglementaire (p. ex. normes, lois, règlements, lignes directrices, enquêtes, avis, avertissements, rappels)
■par produit</t>
  </si>
  <si>
    <t>Taux de consommation et d'abus de substances, par exemple :
■prévalence de la consommation de tabac au Canada 
■prévalence et nombre de fumeurs canadiens actuels (15 ans et plus)
■prévalence et nombre de jeunes fumeurs (de 15 à 17 ans)</t>
  </si>
  <si>
    <t>Taux d'abus de drogues au Canada :
■prévalence et nombre de Canadiens qui abusent de drogues psychoactives (15 ans et plus)
■prévalence et nombre de jeunes (de 15 à 24 ans) qui font usage de drogues illicites</t>
  </si>
  <si>
    <t>Pourcentage des inspections qui sont conformes (C) ou non conformes (NC) aux lois, aux règlements et aux autres instruments de réglementation :
■par type de mesure réglementaire adoptée
■par résultat des mesures réglementaires adoptées</t>
  </si>
  <si>
    <t>100 % des inspections sont conformes aux lois, aux règlements et aux autres instruments de réglementation :
■par type de mesure réglementaire adoptée
■par résultat des mesures réglementaires adoptées</t>
  </si>
  <si>
    <t>Pourcentage et nombre de Canadiens sensibilisés aux risques pour la santé associés aux radiations et au radon ou connaissant cette information :
■par degré de sensibilisation
■par type de groupe cible
■par mécanisme de diffusion/ sources de l'information reçue/vue</t>
  </si>
  <si>
    <t>Pourcentage de titulaires d'enregistrements, de sociétés ou d'utilisateurs inspectés qui se conforment ou non aux lois, aux règlements ou aux autres instruments de réglementation :
■par examen ou évaluation après la commercialisation
■par dispositif émettant des radiations examiné
■par type de mesures réglementaires adoptées
■par résultat des mesures réglementaires adoptées</t>
  </si>
  <si>
    <t>Au moins 75 % des dispositifs inspectés sont conformes aux lois, aux règlements ou aux autres instruments de réglementation :
■par examen ou évaluation après la commercialisation
■par dispositif émettant des radiations examiné
■par type de mesures réglementaires adoptées
■par résultat des mesures réglementaires adoptées</t>
  </si>
  <si>
    <t>Incidence/taux de maladies/risques associés à l'exposition à des radiations dans l'environnement :
■par type de blessure, de maladie, etc., associée à des produits réglementés ciblés
■par type de produit ou d'environnement (c.-à-d. zones d'environnement qui causent des maladies ou qui présentent des risques)</t>
  </si>
  <si>
    <t>À la suite des décisions réglementaires :
■nombre de produits homologués présentant des risques réduits;
■nombre de présentations pour lesquelles l'homologation a été refusée;
■nombre de produits ou d'utilisations éliminés progressivement après la découverte de risques inacceptables pour la santé et pour l'environnement;
■nombre de produits ou d'utilisations dont l'homologation a été maintenu, mais pour lesquels sont prescrites des mesures supplémentaires visant à protéger la santé humaine et l'environnement.</t>
  </si>
  <si>
    <t>Pourcentage d'examens effectués conformément aux normes de service et aux objectifs établis pour :
■l'homologation de nouveaux produits (catégories A, B et C);
■la réévaluation des anciens produits.</t>
  </si>
  <si>
    <t>■90 % des présentations achevées conformément aux normes de service
■Examen de 90 % des ingrédients actifs homologués nécessitant une réévaluation entrepris conformément à la Loi sur les produits antiparasitaires</t>
  </si>
  <si>
    <t xml:space="preserve">■90 % de cas qui redeviennent conformes
 </t>
  </si>
  <si>
    <t xml:space="preserve">Maintien des niveaux de service
</t>
  </si>
  <si>
    <t>Nombre et pourcentage de personnes, de familles et de communautés recevant les services de prévention, de dépistage, de traitement et de soutien dont ils ont besoin dans le cadre de programmes de promotion de la santé et de prévention des maladies en milieu communautaire par type de service :
■développement sain des enfants
■bien-être mental
■modes de vie sains</t>
  </si>
  <si>
    <t>Pourcentage de la population admissible des PNI ayant accès à des SSNA par type de service :
1.pharmacie/fournitures médicales et équipment
2.transport médical
3.soins dentaires
4.soins de la vue</t>
  </si>
  <si>
    <t>Pourcentage des entreprises appuyées par l'Agence qui sont encore en fonctionnement 90 % après un an; 70 % après deux ans; 38 % après trois ans</t>
  </si>
  <si>
    <t>Taux de nouveaux diagnostics de maladies importantes (maladies cardiovasculaires, cancer, diabète, asthme et maladies obstructives pulmonaires chroniques (MPOC))
normalisés en fonction de l'âge au cours d'une période d'un an (incidence)</t>
  </si>
  <si>
    <t>Bases de référence établies :
■Diabète : 6,1 par 1 000 personnes (âgées de 1 an et plus, taux d'incidence normalisé en fonction de l'âge). (2006-2007)
■Cancer : 4 par 1 000 personnes (2006-2007)
■Hypertension : 25,8 par 1 000 personnes (âgées de 20 ans et plus, taux d'incidence normalisé en fonction de l'âge).(2006-2007)
■Asthme : 5,5 par 1 000 personnes. (2007-2008)
■MPOC : 7,6 par 1 000 personnes âgées de 35 ans et plus. (2007-2008)</t>
  </si>
  <si>
    <t>Bases de référence établies :
Toutes les blessures (tous les âges)
■Décès : 45,1 par 100 000 personnes
■Hospitalisations : 659 par 100 000 personnes
Blessures non intentionnelles (tous les
âges) :
■Décès : 29,5 par 100 000 personnes
■Hospitalisations: 600,5 par 100 000 personnes</t>
  </si>
  <si>
    <t>Taux signalés de maladies infectieuses, y compris les infections associées aux soins de santé, au cours d'une période d'un an</t>
  </si>
  <si>
    <t>Bases de référence établies :
■Taux signalé de VIH : 8,6 cas par 100 000 personnes âgées de 15 ans et plus (taux de 2009 pour les nouveaux diagnostics de VIH) Taux signalé de tuberculose de 4,7 par 100 000 personnes
■Incidence signalée d'hépatite B aiguë : 0,69 cas par 100 000 personnes (2009)
■Incidence signalée d'hépatite C aiguë : 1,88 cas par 100 000 personnes (2009)
Les bases de référence pour les infections associées aux soins de santé seront établies d'ici le 31 mars 2013</t>
  </si>
  <si>
    <t>Conformité à la Politique de communication du gouvernement du Canada</t>
  </si>
  <si>
    <t>Conformité aux délais imposés par la Loi sur l'accès à l'information et la Loi sur la protection des renseignements
personnels</t>
  </si>
  <si>
    <t>Pourcentage d'écart de fin d'année de l'Agence entre les dépenses prévues et réelles</t>
  </si>
  <si>
    <t>Conformité à la Loi sur l'équité en matière d'emploi du gouvernement du Canada</t>
  </si>
  <si>
    <t>Avoir un effectif représentatif des estimations relatives à la disponibilité de l'effectif fondées sur le Recensement de 2006 d'ici le 31 mars 2013
Autochtones – 3,1 %
Personnes handicapées – 4,3 %
Minorités visibles – dépasser 13,1 %
Femmes – 61,8 %</t>
  </si>
  <si>
    <t>Pourcentage de chômeurs admissibles aux prestations, parmi ceux ayant récemment vécu une cessation d'emploi, qui répondent aux critères d'admissibilité à l'assurance-emploi</t>
  </si>
  <si>
    <t>Proportion de clients en emploi ou de retour aux études après une intervention dans le cadre d'un des programmes d'emploi du gouvernement fédéral, soit la Stratégie emploi jeunesse, le Fonds d'intégration pour les personnes handicapées, la Stratégie de formation pour les compétences et l'emploi destinée aux Autochtones, ou le Fonds pour les compétences et les partenariats</t>
  </si>
  <si>
    <t>Nombre d'apprentis qui terminent un programme d'apprentissage et obtiennent un certificat dans un métier du Sceau rouge</t>
  </si>
  <si>
    <t>Pourcentage des travailleurs canadiens âgés de 25 à 64 ans qui possèdent un titre de compétences d'un établissement postsecondaire</t>
  </si>
  <si>
    <t>Pourcentage de Canadiens âgés de 17 à 29 ans qui fréquentent un collège ou une université</t>
  </si>
  <si>
    <t>Pourcentage (et nombre) d'étudiants qui ont financé une partie de leurs études postsecondaires grâce à l'une des mesures de soutien suivantes</t>
  </si>
  <si>
    <t>Pourcentage (et nombre) d'étudiants à temps plein âgés de 18 à 34 ans dans les provinces et territoires participants qui ont reçu un prêt ou une bourse d'études ou profité d'une bonification d'intérêts pendant les études</t>
  </si>
  <si>
    <t>Pourcentage (et nombre) d'étudiants à temps plein et à temps partiel âgés de 15 à 64 ans qui ont utilisé des fonds d'un REEE</t>
  </si>
  <si>
    <t>Pourcentage des conflits liés à la convention collective résolus en vertu de la partie I (« Relations du travail ») du Code canadien du travail sans arrêt de travail</t>
  </si>
  <si>
    <t>Pourcentage de la somme recueillie par rapport à la somme jugée due dans le cadre des plaintes déposées en vertu de la partie III sur les normes du travail du Code canadien du travail (à l'exception des plaintes pour congédiement injuste)</t>
  </si>
  <si>
    <t>Pourcentage de plaintes pour congédiement injuste réglées par les inspecteurs en vertu de la partie III sur les normes du travail du Code canadien du travail</t>
  </si>
  <si>
    <t>Variation en pourcentage, d'une année à l'autre, du taux d'absence résultant de blessures ou de décès (taux d'incidence des accidents invalidants) dans les secteurs de compétence fédérale jugés à risque élevé</t>
  </si>
  <si>
    <t>Fréquence et ampleur du faible revenu chez les aînés selon la Mesure du panier de consommation</t>
  </si>
  <si>
    <t>Pourcentage des cotisants au RPC qui reçoivent des prestations d'invalidité du RPC ou qui y sont admissibles</t>
  </si>
  <si>
    <t>Nombre total de comptes enregistrés ouverts depuis la création du programme</t>
  </si>
  <si>
    <t>Fréquence et ampleur du faible revenu chez les familles canadiennes avec enfants, selon la Mesure du panier de consommation</t>
  </si>
  <si>
    <t>Nombre de personnes placées dans des logements stables à long terme dans le cadre de projets financés par la Stratégie des partenariats de lutte contre l'itinérance (nouvel indicateur)</t>
  </si>
  <si>
    <t>Nombre de partenariats ou de réseaux mis sur pied par les bénéficiaires d'un financement dans le cadre des projets financés</t>
  </si>
  <si>
    <t>Nombre d'aînés qui participent à des projets visant la transmission de leurs connaissances, de leur expérience et de leur expertise</t>
  </si>
  <si>
    <t>Nombre d'installations rénovées, construites ou réaménagées sur une période de trois ans</t>
  </si>
  <si>
    <t>Nombre de ressources accessibles de technologie d'information ou de communication installées ou modifiées (nouvel indicateur)</t>
  </si>
  <si>
    <t>Pourcentage de clients en personne qui se font offrir de l'information personnalisée en plus de recevoir une réponse à leur demande initiale</t>
  </si>
  <si>
    <t>Pourcentage de clients satisfaits de la qualité du service reçu dans le cadre des différents modes de prestation</t>
  </si>
  <si>
    <t>Pourcentage de Canadiens qui ont accès à un point de service de Service Canada dans un rayon de 50 kilomètres de leur résidence</t>
  </si>
  <si>
    <t>Pourcentage des paiements au titre du Régime d'assurance-emploi, du Régime de pensions du Canada, de la Sécurité de la vieillesse et du Supplément de revenu garanti qui ont été versés correctement</t>
  </si>
  <si>
    <t>Pourcentage de clients qui sont avisés dans les dix jours ouvrables suivant la constatation que leurs renseignements personnels ont possiblement été compromis</t>
  </si>
  <si>
    <t>Pourcentage des services, des prestations ou des avis de non-paiement fournis conformément aux normes de service</t>
  </si>
  <si>
    <t>Pourcentage des paiements de prestations ou des avis de non-paiement de l'assurance-emploi émis dans les 28 jours suivant la présentation de la demande</t>
  </si>
  <si>
    <t>Pourcentage des prestations de base de la Sécurité de la vieillesse versées dans le premier mois d'admissibilité</t>
  </si>
  <si>
    <t>Pourcentage des prestations de retraite du Régime de pensions du Canada versées dans le premier mois d'admissibilité</t>
  </si>
  <si>
    <t>Pourcentage des paiements initiaux et des avis de non-paiement de la Subvention incitative aux apprentis émis dans les 28 jours civils</t>
  </si>
  <si>
    <t>Pourcentage des paiements initiaux et des avis de non-paiement de la Subvention incitative à l'achèvement de la formation d'apprenti émis dans les 28 jours civils</t>
  </si>
  <si>
    <t>Pourcentage des paiements initiaux et des avis de non-paiement du Programme de protection des salariés émis dans les 42 jours civils</t>
  </si>
  <si>
    <t>Pourcentage des numéros d'assurance sociale (NAS) émis lors d'une seule visite (quand la demande est complète et comprend tous les documents d'appui) et des cartes d'assurance sociale remises dans les 5 jours ouvrables suivant la date de réception de la demande</t>
  </si>
  <si>
    <t>Le pourcentage moyen des délais réglementaires ou des normes de services est respecté</t>
  </si>
  <si>
    <t>Le rang du Canada parmi les pays du G7 pour l’efficacité des cadres et de la réglementation du marché pour la création d’une entreprise, l’incidence des règlements sur l’investissement à l’étranger, et la propriété intellectuelle</t>
  </si>
  <si>
    <t>Pourcentage des objectifs et des propositions canadiens en matière de radiocommunications et de télécommunications représentés dans les ententes et les normes internationales ainsi que dans le cadre de négociations dans des forums internationaux</t>
  </si>
  <si>
    <t>Pourcentage de Canadiens qui achètent et vendent en ligne</t>
  </si>
  <si>
    <t>Nombre de fois par année que les recherches ou les analyses sur la consommation sont considérées lors des discussions sur les politiques en matière de consommation</t>
  </si>
  <si>
    <t>Nombre de fois par année que les recherches et les analyses réalisées par des organismes de défense des consommateurs appuyés par le Programme de contributions pour les organisations sans but lucratif de consommateurs et de bénévoles du Bureau de la consommation (BC) sont considérées lors des discussions sur les politiques ou de la couverture médiatique</t>
  </si>
  <si>
    <t>Nombre de visiteurs qui accèdent à des produits d’information sur des sites Web gérés par le Bureau de la consommation</t>
  </si>
  <si>
    <t>Économies annuelles estimatives réalisées par les consommateurs en raison des mesures prises par le Bureau de la concurrence pour faire cesser les activités anticoncurrentielles</t>
  </si>
  <si>
    <t>Nombre de technologies des communications nouvelles et émergentes pour lesquelles le Centre de recherches sur les communications Canada (CRC) a fourni des conseils ou des recommandations à Industrie Canada concernant l'élaboration de politiques, de normes et de règlements et concernant la participation à des forums internationaux (p. ex. Union internationale des télécommunications)</t>
  </si>
  <si>
    <t>Niveau de financement reçu des autres ministères fédéraux pour réaliser des recherches et des essais sur les technologies des communications</t>
  </si>
  <si>
    <t>Revenus du CRC provenant de la propriété intellectuelle et de la prestation extérieure de services</t>
  </si>
  <si>
    <t>Nombre de programmes du GC et nombre de thèmes différents servis par des solutions spatiales. Nouvelles histoires à succès illustrant la prestation efficiente / efficace du mandat ministériel grâce à des solutions spatiales</t>
  </si>
  <si>
    <t>Nombre de publications scientifiques revues par des pairs, de rapports et d'actes de conférences fondés sur des données d'exploration spatiale produites par des chercheurs (en sciences et technologies) au Canada</t>
  </si>
  <si>
    <t>Nombre d'applications au sol et d'utilisations spatiales des connaissances et du savoir-faire acquis dans le cadre d'initiatives d'exploration spatiale</t>
  </si>
  <si>
    <t>Indice de vitalité de la communauté spatiale canadienne mesurée d'après le nombre de PHQ/total d'ETP, la valeur des investissements publics et privés dans la R-D, la valeur des installations de développement publiques et privées, le nombre de domaines technologiques couverts, le nombre de programmes universitaires liés au domaine spatial</t>
  </si>
  <si>
    <t>Degré d'adéquation entre la main-d'oeuvre fournie et les besoins de la communauté spatiale (industrie, gouvernement) à ce chapitre</t>
  </si>
  <si>
    <t>Cote de l'ASC par rapport aux critères du CRG selon l'évaluation de la ronde 2012-2013</t>
  </si>
  <si>
    <t>Pourcentage des projets de promotion des sciences où les activités prévues ont été réalisées avec succès</t>
  </si>
  <si>
    <t>Supérieur à 80 p. 100</t>
  </si>
  <si>
    <t>Taux moyen d'achèvement parmi les titulaires d’une bourse du CRSNG par rapport à la population générale d’étudiants en SNG</t>
  </si>
  <si>
    <t>Le taux d’achèvement des titulaires d’une bourse du CRSNG est 10 p. 100 supérieur à celui de la population d’étudiants en SNG</t>
  </si>
  <si>
    <t>Pourcentage de la population étudiante appuyée par une bourse en SNG</t>
  </si>
  <si>
    <t>Plus grand ou égal à 10 p. 100 de la population étudiante</t>
  </si>
  <si>
    <t>Nombre de nouveaux candidats, instruits à l'étranger, présentant une demande au Programme de subventions à la découverte du CRSNG</t>
  </si>
  <si>
    <t>Plus de 100 par année</t>
  </si>
  <si>
    <t>Nombre de professeurs appuyés par le CRSNG qui quittent le pays</t>
  </si>
  <si>
    <t>Moins de 100 par année</t>
  </si>
  <si>
    <t>Classement mondial pour le nombre de publications en SNG</t>
  </si>
  <si>
    <t>Se maintenir parmi les 10 meilleurs du monde (le Canada était 7e en 2008)</t>
  </si>
  <si>
    <t>Pourcentage des fonds consacrés à la formation d’étudiants et de stagiaires postdoctoraux</t>
  </si>
  <si>
    <t>35 p. 100</t>
  </si>
  <si>
    <t>Nombre moyen de chercheurs bénéficiant de subventions pour les appareils</t>
  </si>
  <si>
    <t>Plus de 1  000</t>
  </si>
  <si>
    <t>Nombre moyen de chercheurs bénéficiant d’une subvention pour les ressources majeures de recherche</t>
  </si>
  <si>
    <t>Plus de 50</t>
  </si>
  <si>
    <t>Pourcentage des chercheurs qui présentent une demande de subvention stratégique pour la première fois (ou qui n’ont jamais fait demande dans un domaine particulier)</t>
  </si>
  <si>
    <t>5 p. 100</t>
  </si>
  <si>
    <t>Pourcentage d’organismes participants à des partenariats stratégiques pour la première fois</t>
  </si>
  <si>
    <t>Faire augmenter la tendance</t>
  </si>
  <si>
    <t>Augmentation du nombre de partenaires industriels qui appuient les collaborations avec les équipes de recherche dans des universités ou des collèges</t>
  </si>
  <si>
    <t>Plus de 150 nouveaux partenaires</t>
  </si>
  <si>
    <t>Satisfaction des partenaires par rapport aux résultats de la recherche</t>
  </si>
  <si>
    <t>Augmentation du pourcentage des contributions des partenaires</t>
  </si>
  <si>
    <t>Supérieur à 5 p. 100</t>
  </si>
  <si>
    <t>Pourcentage de projets qui mènent à la commercialisation, notamment en ce qui concerne l’établissement d’entreprises dérivées et la conclusion de contrats de licence</t>
  </si>
  <si>
    <t>Supérieur à 10 p. 100</t>
  </si>
  <si>
    <t>Une série de neuf indicateurs de la commercialisation par les universités recueillis par Statistique Canada</t>
  </si>
  <si>
    <t>Une augmentation dans la plupart des neuf indicateurs</t>
  </si>
  <si>
    <t>Taux d'emploi des détenteurs d'une bourse du CRSH par diplôme et secteur</t>
  </si>
  <si>
    <t>Proportion de chaires du domaine des sciences humaines attribuées à des Canadiens, à des expatriés étant de retour au pays et à des étrangers</t>
  </si>
  <si>
    <t>Proportion de chercheurs financés par le programme Talent du CRSH qui reçoivent une distinction ou un prix au Canada ou à l’étranger</t>
  </si>
  <si>
    <t>Nombre de projets de recherche proposés pour l'attribution de distinctions ou de prix canadiens ou internationaux</t>
  </si>
  <si>
    <t>Nombre moyen de contributions de recherche par subvention (p. ex. articles avec comité de lecture, présentations et discours)</t>
  </si>
  <si>
    <t>Proportion de contributions financières réelles obtenues des Subventions de partenariat par comparaison avec le financement du CRSH</t>
  </si>
  <si>
    <t>Proportion de chercheurs et de partenaires indiquant que leur partenariat est très efficace (≥4 sur une échelle de cinq)</t>
  </si>
  <si>
    <t>Proportion de contributions financières réelles obtenues grâce aux subventions du programme Connexion par comparaison avec le financement du CRSH</t>
  </si>
  <si>
    <t>Proportion d'établissements indiquant un maintien ou une augmentation de la capacité à appuyer des activités de recherche en offrant :  
■des services de gestion et d'administration; 
■des ressources de recherche (p. ex. bibliothèques); 
■des installations de recherche; 
■un respect des règlements; 
■une gestion de la propriété intellectuelle.</t>
  </si>
  <si>
    <t>Cote du Cadre de responsabilisation de gestion (CRG) du Secrétariat du Conseil du Trésor concernant le secteur de gestion 3 (efficacité de la structure de gestion organisationnelle)</t>
  </si>
  <si>
    <t>Cote du CRG concernant le secteur de gestion 12 (efficacité de la gestion et du contrôle des finances)</t>
  </si>
  <si>
    <t>Cote du CRG concernant le secteur de gestion 17 (efficacité de la gestion et du contrôle des finances)</t>
  </si>
  <si>
    <t>Sur une échelle de 1 à 5, le taux de satisfaction des juges est d'au moins 4 en ce qui concerne les services qu'ils ont reçus</t>
  </si>
  <si>
    <t>Sur une échelle de 1 à 5, le taux de satisfaction des juges et des clients est d'au moins 4 en ce qui concerne l'exactitude et l'état complet des dossiers des cours</t>
  </si>
  <si>
    <t>(i) Dossiers administratifs : 85 % réglés en 90 jours
(ii) Dossiers prioritaires : 75 % réglés en moins de 6 mois (d’ici 2014-2015)</t>
  </si>
  <si>
    <t>(i) Enquêtes sur les plaintes : 95 % des recommandations sont adoptées
(ii) Fiches de rendement et enquêtes systémiques : 80 % des recommandations sont adoptées</t>
  </si>
  <si>
    <t>% de temps pendant lequel le réseau protégé permanent est disponible en dehors des périodes de maintenance (disponibilité du réseau)</t>
  </si>
  <si>
    <t>% de nouvelles technologies et de processus ayant fait l'objet d'une enquête réussie</t>
  </si>
  <si>
    <t>% de l'intention du commandant ayant été réalisé grâce à l'efficacité de la planification et à l'exécution d'opérations de protection, de sécurité, de défense et de soutien</t>
  </si>
  <si>
    <t>% d'effets obtenus grâce à la planification et à l'exécution d'opérations de protection, de sécurité, de défense et de soutien</t>
  </si>
  <si>
    <t>% des tâches essentielles assignées exécutées grâce à la planification et l'exécution d'opérations de protection, de sécurité, de défense et de soutien</t>
  </si>
  <si>
    <t>% de l'intention du commandant réalisée (planification et exécution efficaces d'opérations [courantes et de contingence] sur le continent)</t>
  </si>
  <si>
    <t>% d'effets obtenus grâce à la planification et à l'exécution efficaces d'opérations (courantes et de contingence) sur le continent</t>
  </si>
  <si>
    <t>% des tâches essentielles assignées exécutées grâce à la planification et à l'exécution efficaces d'opérations (courantes et de contingence) sur le continent</t>
  </si>
  <si>
    <t>% de l'intention du commandant réalisé grâce à la planification et à l'exécution efficaces d'opérations internationale (courantes et de contingence) à l'étranger</t>
  </si>
  <si>
    <t>% d'effets obtenus grâce à la planification et à l'exécution efficaces d'opérations internationale (courantes et de contingence) à l'étranger</t>
  </si>
  <si>
    <t>% des tâches essentielles assignées exécutées grâce à la planification et à l'exécution efficaces d'opérations internationale (courantes et de contingence) à l'étranger</t>
  </si>
  <si>
    <t>Disponibilité des navires en service aux fins de déploiement</t>
  </si>
  <si>
    <t>Pourcentage de la capacité selon les directives du CEMD sur la posture de la force pour l'engagement principal à l'échelle internationale</t>
  </si>
  <si>
    <t>Pourcentage de la capacité selon les directives du CEMD sur la posture de la force pour l'engagement secondaire à l'échelle internationale</t>
  </si>
  <si>
    <t>Évaluation de la soutenabilité de l'AC</t>
  </si>
  <si>
    <t>% de disponibilité opérationnelle des unités (personnel et équipement)</t>
  </si>
  <si>
    <t>% de disponibilité opérationnelle chez les unités/éléments interarmées qui doivent atteindre un niveau élevé de disponibilité opérationnelle</t>
  </si>
  <si>
    <t>Nombre de réalisations de S et T mises à profit dans le cadre d'opérations de défense et de sécurité par rapport au nombre prévu</t>
  </si>
  <si>
    <t>Nombre de réalisations de S et T mises à profit dans le cadre des priorités de défense et de sécurité par rapport au nombre prévu</t>
  </si>
  <si>
    <t>Nombre de réalisations de S et T mises à profit lors de l'élaboration de la politique en matière de défense et de sécurité, ainsi que par les intervenants socioéconomiques par rapport au nombre prévu</t>
  </si>
  <si>
    <t>% de candidats recrutés par rapport à l'objectif d'expansion de la Force régulière pour l'AF</t>
  </si>
  <si>
    <t>% de candidats recrutés par rapport à l'objectif d'expansion de la Réserve pour l'AF (effectif moyen rémunéré)</t>
  </si>
  <si>
    <t>Hausse sur douze mois (%) du nombre de groupes professionnels de la Force régulière qui correspondent au code rouge sur la liste de l'état des groupes professionnels</t>
  </si>
  <si>
    <t>% de projets respectant l'échéancier (SDCD)</t>
  </si>
  <si>
    <t>% de projets respectant l'échéancier (non liés à la SDCD)</t>
  </si>
  <si>
    <t>% de l'ensemble du montant planifié étant dépensé (SDCD)</t>
  </si>
  <si>
    <t>% de l'ensemble du montant planifié étant dépensé (non lié à la SDCD)</t>
  </si>
  <si>
    <t>Pourcentage du territoire excédentaire lié aux biens immobiliers par rapport à l'ensemble du territoire détenu et utilisé</t>
  </si>
  <si>
    <t>Pourcentage du total de projets prévus qui sont terminés au cours de l'année</t>
  </si>
  <si>
    <t>Pourcentage du financement annuel prévu dépensé chaque année</t>
  </si>
  <si>
    <t>% des répondants membres de la Force régulière se disent satisfaits du mode de vie militaire et de leur qualité de vie dans les Forces canadiennes</t>
  </si>
  <si>
    <t>% des répondants membres de la Force régulière disent avoir la capacité et la volonté de participer à un déploiement</t>
  </si>
  <si>
    <t>% des conjoints des membres de la Force régulière indiquent qu'ils appuient la carrière de leur conjoint</t>
  </si>
  <si>
    <t>% de Canadiens qui considèrent les FC comme une source de fierté</t>
  </si>
  <si>
    <t>% des engagements de la SFDD réalisés</t>
  </si>
  <si>
    <t>% de réduction du nombre de sites contaminés constituant un passif (sites pour lesquels un passif avait été déclaré au cours de l'année financière précédente)</t>
  </si>
  <si>
    <t>% d'anciens sites contenant des munitions explosives non explosées (UXO) dont les risques ont été évalués et sont gérés</t>
  </si>
  <si>
    <t>Argent dépensé par rapport aux prévisions budgétaires établies pour le crédit 10 (Subventions et contributions)</t>
  </si>
  <si>
    <t>Nombre de partenariats visant à favoriser l'échange d'information avec d'autres ministères et des ONG</t>
  </si>
  <si>
    <t>Nombre de contestations juridiques du cadre de réglementation</t>
  </si>
  <si>
    <t>Aucune contestation, ou taux de réussite élevé de contestations remportées en défense</t>
  </si>
  <si>
    <t>Les avis concernant l’exhaustivité des demandes et les décisions de permis sont délivrés dans les délais définis par les normes de rendement externes</t>
  </si>
  <si>
    <t>Conformément aux normes de rendement externes. Pour obtenir tous les détails à ce sujet, consulter le tableau des Normes de rendement externes à la Section IV : Autres sujets d’intérêt</t>
  </si>
  <si>
    <t>Les rapports sur les activités de conformité sont délivrés aux titulaires de permis dans les délais définis par les normes de rendement externes</t>
  </si>
  <si>
    <t xml:space="preserve">Les conseils au Premier ministre et aux ministres du portefeuille sont fournis en temps opportun
Les conseils du BCP permettent au gouvernement de remplir son programme législatif et politique.
Le Premier ministre et les ministres du portefeuille obtiennent une information à valeur ajoutée pour la prise de décisions :
•nombre de décrets;
•nombre de nominations par le gouverneur en conseil.
Le Premier ministre bénéficie d’un soutien lors de ses visites :
•nombre de visites.
Le Cabinet du Premier ministre et ceux des ministres du portefeuille reçoivent en temps opportun les services et les ressources nécessaires. </t>
  </si>
  <si>
    <t>Le BCP élabore des indicateurs en vue de mesurer les résultats associés au soutien et aux services offerts au Premier ministre, aux ministres du portefeuille, au Cabinet, aux comités du Cabinet, au greffier et aux sous-ministres
Veuillez noter que les cibles ne s’appliquent pas aux indicateurs relatifs aux fonctions stratégiques</t>
  </si>
  <si>
    <t xml:space="preserve">Le Cabinet a reçu de l’information à valeur ajoutée sur laquelle appuyer ses décisions :
•nombre de réunions plénières du Cabinet et de ses comités.
Les documents du Cabinet sont distribués aux ministres en temps opportun.
Les sous-ministres sont informés régulièrement du programme et des activités du gouvernement :
•nombre de réunions et de séances des sous‑ministres.
Les ministères sont en mesure de préparer des mémoires au Cabinet et des présentations ministérielles dans lesquels ils proposent des mesures pour mettre en œuvre le programme du gouvernement. </t>
  </si>
  <si>
    <t>Le BCP élabore des indicateurs en vue de mesurer les résultats associés au soutien et aux services offerts au Premier ministre, aux ministres du portefeuille, au Cabinet, aux comités du Cabinet, au greffier et aux sous‑ministres
Veuillez noter que les cibles ne s’appliquent pas aux indicateurs relatifs aux fonctions stratégiques</t>
  </si>
  <si>
    <t>La fonction publique a entrepris des activités en vue de se renouveler
Le Premier ministre et le greffier reçoivent des conseils au sujet du renouvellement de la fonction publique :
•nombre de réunions du Comité consultatif sur la fonction publique nommé par le Premier ministre;
•nombre de réunions et de séances du Comité des sous-ministres sur le renouvellement de la fonction publique et de ses sous-comités
Soutien et conseils sont fournis à la fonction publique et à ses cadres :
•rapport du Comité consultatif sur la fonction publique nommé par le Premier ministre;
•rapport annuel du greffier;
•nombre d’activités de rayonnement du greffier et du secrétaire associé concernant le renouvellement de la fonction publique
Le Comité des hauts fonctionnaires dispose des conseils et des services de soutien dont il a besoin :
•nombre de réunions et de séances du Comité des hauts fonctionnaires et des sous-comités</t>
  </si>
  <si>
    <t>Les commissions d’enquête ont été dotées en temps opportun de ressources suffisantes ainsi que des services et de l’orientation dont elles avaient besoin</t>
  </si>
  <si>
    <t>Aucune cible n’a été fixée pour cette activité</t>
  </si>
  <si>
    <t>Résultats des sondages, lettres de satisfaction des clients, nombre stable ou accru de ministères clients faisant appel aux services du SCIC</t>
  </si>
  <si>
    <t>90 % - Degré élevé de confiance des intervenants dans le rôle institutionnel indépendant du SCIC, et degré élevé de satisfaction envers les services du SCIC</t>
  </si>
  <si>
    <t>Résultats favorables des sondages, rapports de vérification, rapports aux organismes centraux</t>
  </si>
  <si>
    <t>Maintenir le taux de satisfaction de la clientèle et assurer la présentation en temps et lieu de rapports aux organismes centraux</t>
  </si>
  <si>
    <t>Résultats positifs d'examens et de vérifications</t>
  </si>
  <si>
    <t>Preuves solides de saine gestion dans ce domaine</t>
  </si>
  <si>
    <t>Pourcentage des passages des voyageurs dignes de confiance</t>
  </si>
  <si>
    <t>Pourcentage des passages des négociants dignes de confiance</t>
  </si>
  <si>
    <t xml:space="preserve">Pourcentage des personnes examinées qui sont interdites de territoire ou arrêtées
</t>
  </si>
  <si>
    <t>Pourcentage des marchandises examinées qui sont saisies</t>
  </si>
  <si>
    <t>Pourcentage des exportations examinées qui sont interceptées ou saisies</t>
  </si>
  <si>
    <t>Le pourcentage des criminels renvoyés du Canada en comparaison à la moyenne de la population criminelle dans l'inventaire des renvois</t>
  </si>
  <si>
    <t>Le pourcentage de demandeurs d'asile refusés qui sont renvoyés du Canada dans les 12 mois suivant une décision négative de la part de la CISR</t>
  </si>
  <si>
    <t>Pourcentage des appels reconnus dans les 15 jours</t>
  </si>
  <si>
    <t>Pourcentage d'appels qui sont sans décision après plus de 18 mois</t>
  </si>
  <si>
    <t>Pourcentage des décisions des Recours qui sont confirmées par les tribunaux</t>
  </si>
  <si>
    <t>Taux d'utilisation des instruments d'approvisionnement de TPSGC par les ministères et organismes fédéraux</t>
  </si>
  <si>
    <t>Pourcentage de la valeur des contrats attribués à la suite d'un processus concurrentiel</t>
  </si>
  <si>
    <t>Pourcentage des contrats attribués dans le respect des délais prescrits par la norme de service établie</t>
  </si>
  <si>
    <t>Utilisation plus efficiente des locaux à bureaux, mesurée en m2 par personne, y compris les postes de travail des employés, les locaux de soutien et l'aire de circulation</t>
  </si>
  <si>
    <t>Capacité financière relative aux locaux à bureaux mesurée en coûts par m2</t>
  </si>
  <si>
    <t>Pourcentage des coûts recouvrés du Fonds renouvelable des Services immobiliers (par l'entremise duquel nous offrons une grande quantité de services immobiliers comme la gestion et la construction d'immeubles et d'installations dont TPSGC et d'autres ministères assurent la gestion)</t>
  </si>
  <si>
    <t>Pourcentage de projets immobiliers d'une valeur de plus d'un million de dollars qui respectent les délais, les budgets et la portée fixés au départ</t>
  </si>
  <si>
    <t>Frais d'entretien et de recapitalisation en tant que pourcentage des coûts de remplacement du portefeuille (Indice de l'état des installations). L'indice permet de définir les coûts d'entretien et de recapitalisation sous forme de pourcentage de la valeur de l'immeuble. Il est utilisé pour décrire l'état relatif d'un immeuble et les futurs besoins de financement</t>
  </si>
  <si>
    <t>Pourcentage de locaux à bureaux vacants commercialisables appartenant à l'État</t>
  </si>
  <si>
    <t>Le nombre d'heures par année pendant lesquelles les services de gestion immobilière essentiels ne sont pas fournis pour les activités courantes du Parlement</t>
  </si>
  <si>
    <t>Coût unitaire moyen par paiement</t>
  </si>
  <si>
    <t>Pourcentage de paiements émis par le receveur général dans les délais prescrits</t>
  </si>
  <si>
    <t>Publication sur le Web des Comptes publics du Canada dans les 24 heures suivant leur dépôt au Parlement</t>
  </si>
  <si>
    <t>Pourcentage des mouvements de paye et de pension (régime de pensions de retraite de la fonction publique et régime de pensions des Forces canadiennes) effectués dans le respect des délais prescrits</t>
  </si>
  <si>
    <t>Coût pour TPSGC, par compte, de l'administration de la paye de tous les fonctionnaires fédéraux</t>
  </si>
  <si>
    <t>Coût, par compte, de l'administration des pensions dans l'ensemble du gouvernement du Canada</t>
  </si>
  <si>
    <t>Pourcentage de documents traduits dans les délais accordés par le Parlement</t>
  </si>
  <si>
    <t>Pourcentage de clients avec qui une entente de services a été conclue</t>
  </si>
  <si>
    <t>Pourcentage de délais de livraison convenus qui ont été respectés pour les services de traduction offerts aux organisations fédérales</t>
  </si>
  <si>
    <t>Coût total des services linguistiques et heures totales facturées</t>
  </si>
  <si>
    <t>Pourcentage des dates de publication prévues par la loi qui sont respectées par la Gazette du Canada</t>
  </si>
  <si>
    <t>Nombre d'ententes de services ministérielles (ESM) prévues qui ont été conclues</t>
  </si>
  <si>
    <t>Coût annuel des BRM, par client</t>
  </si>
  <si>
    <t>Pourcentage des plaintes officielles, des demandes de services de règlement extrajudiciaire des différends et des examens des méthodes d'approvisionnement qui sont traités dans les délais prescrits par le Règlement concernant l'ombudsman de l'approvisionnement</t>
  </si>
  <si>
    <t>Pourcentage de toutes les demandes et plaintes qui ont été traitées en fournissant de l'information, en les soumettant aux autorités compétentes et en ayant recours à un processus de facilitation</t>
  </si>
  <si>
    <t>Respect des ententes administratives convenues</t>
  </si>
  <si>
    <t>Conclure une entente administrative avec chacune des organisations partenaires d’ici le 31 mars 2013</t>
  </si>
  <si>
    <t>Disponibilité des systèmes essentiels à la mission</t>
  </si>
  <si>
    <t>Déterminer les systèmes essentiels à la mission d’ici le 31 mars 2013
établir des objectifs de base en matière de fiabilité pour les systèmes essentiels à la mission d’ici le 31 mars 2013</t>
  </si>
  <si>
    <t>Fiabilité, sécurité et efficacité des systèmes de courriel, des centres de données et des réseaux électroniques</t>
  </si>
  <si>
    <t>Lancer un processus d’achat concurrentiel à l’égard d’un système de courriel d’ici l’automne 2012
Déterminer un système de courriel unique d’ici le 31 mars 2013
Terminer l’inventaire initial des centres de données et des technologies connexes d’ici l’hiver 2013
élaborer une stratégie visant le programme de regroupement des centres de données d’ici le 31 mars 2013
Terminer l’inventaire initial des réseaux et des services de télécommunications d’ici l’hiver 2013</t>
  </si>
  <si>
    <t>Pourcentage de ministères et d'organismes qui ont obtenu la cote « Acceptable » ou « Fort » au titre des composantes de gestion « Services axés sur les citoyens », « Gestion de la sécurité », « Gestion des risques », « Gestion de l'information » et « Technologie de l'information » du CRG</t>
  </si>
  <si>
    <t>Pourcentage des ministères et des organismes évalués qui ont obtenu la cote globale « Acceptable » ou « Fort » au titre de la composante de gestion « Gestion des ressources humaines » du CRG</t>
  </si>
  <si>
    <t>Pourcentage des ministères et des organismes évalués qui ont obtenu la cote « Acceptable » ou « Fort » au regard des lacunes constatées lors de la ronde d'évaluation précédente du CRG au titre de la composante de gestion « Gestion des ressources humaines »</t>
  </si>
  <si>
    <t>Pourcentage des ministères et des organismes évalués qui ont obtenu la cote « Acceptable » ou « Fort » au titre de la composante de gestion « Gestion axée sur les résultats » du CRG</t>
  </si>
  <si>
    <t>Pourcentage de ministères et d'organismes qui ont obtenu au moins la cote « Acceptable » au titre de la composante de gestion « Qualité et utilisation de l'évaluation » du CRG</t>
  </si>
  <si>
    <t>Pourcentage des décideurs qui sont satisfait de l'information financière et non financière qui leur est présentée pour évaluer l'optimisation des ressources</t>
  </si>
  <si>
    <t>Pourcentage de ministères et d'organismes qui ont obtenu la cote « Acceptable » ou « Fort » au titre des composantes de gestion « Gestion de la vérification interne », « Gestion financière et contrôle », « Approvisionnement », « Gestion des biens » et « Planification des investissements et gestion des projets » du CRG</t>
  </si>
  <si>
    <t>Pourcentage des allocations et des paiements traités comme il se doit</t>
  </si>
  <si>
    <t>L'École déterminera le pourcentage de participants qui affirment avoir atteint leurs objectifs d'apprentissage grâce aux activités d'apprentissage de base de l'École</t>
  </si>
  <si>
    <t>80 % des répondants affirment avoir atteint leurs objectifs d'apprentissage</t>
  </si>
  <si>
    <t>L'École mesurera le degré de satisfaction des fonctionnaires qui ont pris part à des activités relatives au leadership
L'École déterminera le pourcentage de gestionnaires, de cadres et de cadres dirigeants de la fonction publique qui ont l'intention de mettre en pratique, dans leur milieu de travail, les connaissances acquises dans les activités de perfectionnement en leadership</t>
  </si>
  <si>
    <t>La cote moyenne de satisfaction globale est de 4 sur 5 pour les activités de formation en leadership
80 % des participants sont en mesure d'appliquer les connaissances qu'ils ont acquises</t>
  </si>
  <si>
    <t>L'École fera le suivi du nombre d'organisations à qui elle fournit des services consultatifs liés à l'innovation dans la gestion du secteur public
L'École mesurera le degré de satisfaction des organisations de la fonction publique en ce qui concerne les services consultatifs liés à l'innovation dans la gestion du secteur public qu'elle offre</t>
  </si>
  <si>
    <t>25 ministères et organismes reçoivent des services consultatifs liés à l'innovation dans la gestion du secteur public
Le taux de satisfaction est de 80 %</t>
  </si>
  <si>
    <t>Pourcentage d'enregistrements traités dans un délai de trois jours ouvrables</t>
  </si>
  <si>
    <t>100 % des enregistrements reçus sont traités dans un délai de trois jours ouvrables</t>
  </si>
  <si>
    <t>Le Registre des lobbyistes est accessible au public de 95 à 98 % du temps</t>
  </si>
  <si>
    <t>Le niveau de sensibilisation des lobbyistes, de leurs clients, des titulaires d'une charge publique et du grand public à la Loi est de moyen à élevé</t>
  </si>
  <si>
    <t>80 % des répondants indiquent que leur niveau de sensibilisation est de moyen à élevé</t>
  </si>
  <si>
    <t>Pourcentage d'infractions soupçonnées, présumées ou connues à la Loi ou au Code qui font l'objet d'un examen ou d'une enquête</t>
  </si>
  <si>
    <t>100 % des infractions soupçonnées, présumées ou connues font l'objet d'un examen ou d'une enquête</t>
  </si>
  <si>
    <t>Pourcentage d'examens de demandes d'exemption réalisés jusqu'à l'étape de la lettre d'intention dans un délai de 60 jours</t>
  </si>
  <si>
    <t>100 % des examens des demandes d'exemption sont réalisés jusqu'à l'étape de la lettre d'intention dans un délai de 60 jours</t>
  </si>
  <si>
    <t>Nombre moyen de jours pour traiter des nouveaux dossiers, à compter de la réception</t>
  </si>
  <si>
    <t>Nombre de cas réglés, en pourcentage du nombre d'enquêtes</t>
  </si>
  <si>
    <t>Pourcentage d'intervenants-clés informés du rôle, du mandat et des processus du Commissariat. La mesure du rendement sera peaufinée au cours du prochain exercice</t>
  </si>
  <si>
    <t>Pourcentage de vétérans admissibles qui estiment que les prestations d’invalidité qu’ils reçoivent de la part d’Anciens Combattants Canada sont établies en reconnaissance de leur invalidité liée au service</t>
  </si>
  <si>
    <t>Nombre total de bénéficiaires d’indemnités d’invalidité et/ou de décès et valeur monétaire des indemnités</t>
  </si>
  <si>
    <t>Le pourcentage de bénéficiaires d’allocations pour perte de revenus est inférieur à la mesure de faible revenu</t>
  </si>
  <si>
    <t>Le taux de personnes à faible revenu observé parmi les bénéficiaires d’allocations pour perte de revenus sera comparable au taux de personnes à faible revenu observé chez les Canadiens qui travaillent</t>
  </si>
  <si>
    <t>Pourcentage de vétérans résidant dans la collectivité et bénéficiant des services du Programme pour l’autonomie des anciens combattants qui sont admis dans un établissement de soins de longue durée au cours de l’exercice financier</t>
  </si>
  <si>
    <t>Pourcentage de paiements traités pour des prestations de soins de santé versées directement aux fournisseurs de services</t>
  </si>
  <si>
    <t xml:space="preserve">Pourcentage de vétérans des Forces canadiennes admissibles sans emploi
</t>
  </si>
  <si>
    <t>Le taux de chômage observé chez les vétérans des Forces canadiennes ne dépassera pas celui de la population canadienne</t>
  </si>
  <si>
    <t>Taux de satisfaction global des anciens combattants canadiens quant à la façon dont ACC exécute ses programmes commémoratifs</t>
  </si>
  <si>
    <t>Gouvernance et institutions gouvernementales</t>
  </si>
  <si>
    <t>Relations de coopération</t>
  </si>
  <si>
    <t>Gestion des traités</t>
  </si>
  <si>
    <t>Éducation</t>
  </si>
  <si>
    <t>Développement social</t>
  </si>
  <si>
    <t>Gestion des affaires des particuliers</t>
  </si>
  <si>
    <t>Résolution des questions des pensionnats</t>
  </si>
  <si>
    <t>Développement économique des Autochtones</t>
  </si>
  <si>
    <t>Gestion fédérale des terres de réserve</t>
  </si>
  <si>
    <t>Infrastructure communautaire</t>
  </si>
  <si>
    <t>Gouvernance et gens du Nord</t>
  </si>
  <si>
    <t>Science et technologies du Nord</t>
  </si>
  <si>
    <t>Gestion des terres, des ressources et de l'environnement du Nord</t>
  </si>
  <si>
    <t>Stratégie pour les Autochtones vivant en milieu urbain</t>
  </si>
  <si>
    <t>Développement des capacités organisationnelles des Métis et des Indiens non inscrits</t>
  </si>
  <si>
    <t>Gestion des droits des Métis</t>
  </si>
  <si>
    <t>Connaissances, technologies, information et évaluation sur le plan environnemental</t>
  </si>
  <si>
    <t>Mesures à la ferme</t>
  </si>
  <si>
    <t>Gestion des risques de l'entreprise</t>
  </si>
  <si>
    <t>Systèmes de gestion des risques liés à la salubrité et à la biosécurité des aliments</t>
  </si>
  <si>
    <t>Développement du commerce et des marchés</t>
  </si>
  <si>
    <t>Facilitation de l'efficacité de la réglementation</t>
  </si>
  <si>
    <t>Sciences, innovation et adoption</t>
  </si>
  <si>
    <t>Développement de l'agroentreprise</t>
  </si>
  <si>
    <t>Développement des régions rurales et développement des coopératives</t>
  </si>
  <si>
    <t>Agence canadienne du pari mutuel</t>
  </si>
  <si>
    <t>Programme de salubrité des aliments</t>
  </si>
  <si>
    <t>Programme de santé des animaux et de prévention des zoonoses</t>
  </si>
  <si>
    <t>Programme de protection des végétaux</t>
  </si>
  <si>
    <t>Programme sur la collaboration internationale et les ententes techniques</t>
  </si>
  <si>
    <t>Radiodiffusion canadienne</t>
  </si>
  <si>
    <t>Télécommunications canadiennes</t>
  </si>
  <si>
    <t>Élaboration d'instruments de réglementation et d'outils en tenue de documents</t>
  </si>
  <si>
    <t>Collaboration à la gestion des documents gouvernementaux</t>
  </si>
  <si>
    <t>Documentation de l'expérience canadienne</t>
  </si>
  <si>
    <t>Conservation de la mémoire continue</t>
  </si>
  <si>
    <t>Exploration des ressources documentaires</t>
  </si>
  <si>
    <t>Conservation et mise en valeur</t>
  </si>
  <si>
    <t>Éducation et services publics</t>
  </si>
  <si>
    <t>Intégrité des nominations et impartialité politique</t>
  </si>
  <si>
    <t>Surveillance de l’intégrité de la dotation et de l’impartialité politique</t>
  </si>
  <si>
    <t>Services de dotation et d’évaluation</t>
  </si>
  <si>
    <t>Investissement dans le développement de l’industrie audiovisuelle canadienne</t>
  </si>
  <si>
    <t>Soutien promotionnel au contenu canadien au Canada et à l’étranger</t>
  </si>
  <si>
    <t>Résidents permanents profitables à l’économie</t>
  </si>
  <si>
    <t>Résidents temporaires profitables à l’économie</t>
  </si>
  <si>
    <t>Immigration pour motifs familiaux et discrétionnaires</t>
  </si>
  <si>
    <t>Établissement et intégration des nouveaux arrivants</t>
  </si>
  <si>
    <t>Citoyenneté pour les nouveaux arrivants et tous les Canadiens</t>
  </si>
  <si>
    <t>Multiculturalisme pour les nouveaux arrivants et tous les Canadiens</t>
  </si>
  <si>
    <t>Gestion de la santé</t>
  </si>
  <si>
    <t>Contrôle des mouvements migratoires et gestion de la sécurité</t>
  </si>
  <si>
    <t>Influence du Canada sur les orientations internationales liées aux mouvements migratoires et à l’intégration</t>
  </si>
  <si>
    <t>Biodiversité – Espèces sauvages et habitat</t>
  </si>
  <si>
    <t>Ressources en eau</t>
  </si>
  <si>
    <t>Écosystèmes durables</t>
  </si>
  <si>
    <t>Services météorologiques et environnementaux pour les Canadiens</t>
  </si>
  <si>
    <t>Services météorologiques et environnementaux pour les utilisateurs ciblés</t>
  </si>
  <si>
    <t>Gestion des substances et des déchets</t>
  </si>
  <si>
    <t>Changements climatiques et Qualité de l’air</t>
  </si>
  <si>
    <t>Promotion de la conformité et Application de la loi — Pollution</t>
  </si>
  <si>
    <t>Promotion de la conformité et Application de la loi — Faune</t>
  </si>
  <si>
    <t>Cadre des politiques économique et fiscale</t>
  </si>
  <si>
    <t>Programme de paiements de transfert et d'impôt</t>
  </si>
  <si>
    <t>Trésorerie et affaires financières</t>
  </si>
  <si>
    <t>d’Audit législatif</t>
  </si>
  <si>
    <t>Gestion intégrée des ressources halieutiques</t>
  </si>
  <si>
    <t>Stratégies et gouvernance en matière de pêches</t>
  </si>
  <si>
    <t>Stratégies et gouvernance autochtones</t>
  </si>
  <si>
    <t>Programme d'aquaculture durable</t>
  </si>
  <si>
    <t>Programme de mise en valeur des salmonidés</t>
  </si>
  <si>
    <t>Santé des animaux aquatiques</t>
  </si>
  <si>
    <t>Biotechnologie et génomique</t>
  </si>
  <si>
    <t>Engagement à l'échelle internationales</t>
  </si>
  <si>
    <t>Navigation maritime</t>
  </si>
  <si>
    <t>Ports pour petits bateaux</t>
  </si>
  <si>
    <t>Délimitation du territoire</t>
  </si>
  <si>
    <t>Conformité et application de la loi</t>
  </si>
  <si>
    <t>Gestion de l'habitat</t>
  </si>
  <si>
    <t>Programme autochtone de gestion de l'habitat dans les régions intérieures</t>
  </si>
  <si>
    <t>Gestion des espèces en péril</t>
  </si>
  <si>
    <t>Services d'intervention environnementale</t>
  </si>
  <si>
    <t>Gestion des océans</t>
  </si>
  <si>
    <t>Espèces aquatiques envahissantes</t>
  </si>
  <si>
    <t>Services de recherche et sauvetage</t>
  </si>
  <si>
    <t>Services de communications et de trafic maritimes</t>
  </si>
  <si>
    <t>Sécurité maritime</t>
  </si>
  <si>
    <t>État de préparation opérationnelle de la flotte</t>
  </si>
  <si>
    <t>État de préparation des actifs terrestres de la flotte</t>
  </si>
  <si>
    <t>Collège de la Garde côtière canadienne</t>
  </si>
  <si>
    <t>Produits et services hydrographiques</t>
  </si>
  <si>
    <t>Prévisions océaniques</t>
  </si>
  <si>
    <t>Conseils stratégiques et intégration des politiques internationales</t>
  </si>
  <si>
    <t>Diplomatie et défense des intérêts</t>
  </si>
  <si>
    <t>Commerce international</t>
  </si>
  <si>
    <t>Services consulaires et gestion des urgences</t>
  </si>
  <si>
    <t>Passeport Canada</t>
  </si>
  <si>
    <t>Gouvernance, orientations stratégiques et prestation des services communs</t>
  </si>
  <si>
    <t>Prestations du gouvernement du Canada</t>
  </si>
  <si>
    <t>Recherche sur les défis en matière de développement</t>
  </si>
  <si>
    <t>Capacité d'exécution, d'utilisation et de gestion de la recherche</t>
  </si>
  <si>
    <t>Intendance et protection de la capitale</t>
  </si>
  <si>
    <t>Expérience de la capitale</t>
  </si>
  <si>
    <t>Planification de la capitale</t>
  </si>
  <si>
    <t>Système de santé Canadien</t>
  </si>
  <si>
    <t>Services de santé spécialisés</t>
  </si>
  <si>
    <t>Développement des communautés de langue officielle en situation minoritaire</t>
  </si>
  <si>
    <t>Produits de santé</t>
  </si>
  <si>
    <t>Salubrité des aliments et nutrition</t>
  </si>
  <si>
    <t>Risques pour la santé liés à l'environnement</t>
  </si>
  <si>
    <t>Sécurité des produits de consommation</t>
  </si>
  <si>
    <t>Consommation et abus de substances</t>
  </si>
  <si>
    <t>Radioprotection</t>
  </si>
  <si>
    <t>Sécurité des pesticides</t>
  </si>
  <si>
    <t>Soins de santé primaires aux Premières nations et aux Inuits</t>
  </si>
  <si>
    <t>Prestations de santé supplémentaires à l'intention des Inuits et des membres des Premières nations</t>
  </si>
  <si>
    <t>Soutien à l'infrastructure de santé dans les collectivités inuites et des Premières nations</t>
  </si>
  <si>
    <t>connaissances en santé</t>
  </si>
  <si>
    <t>Chercheurs en santé</t>
  </si>
  <si>
    <t>Commercialisation de la recherche en santé</t>
  </si>
  <si>
    <t>Avancées en santé et dans les services de santé</t>
  </si>
  <si>
    <t>Le programme de réglementation du prix des médicaments brevetés</t>
  </si>
  <si>
    <t>Le programme sur les tendances relatives aux produits pharmaceutiques</t>
  </si>
  <si>
    <t xml:space="preserve">Science et technologie pour la santé publique
</t>
  </si>
  <si>
    <t>Surveillance et évaluation de la santé de la population</t>
  </si>
  <si>
    <t>État de préparation et capacité en santé publique</t>
  </si>
  <si>
    <t>Promotion de la santé</t>
  </si>
  <si>
    <t xml:space="preserve">Prévention et réduction des maladies et des blessures
</t>
  </si>
  <si>
    <t>Exécution de la réglementation et interventions en cas d'urgence</t>
  </si>
  <si>
    <t>Compétences et emploi</t>
  </si>
  <si>
    <t>Apprentissage</t>
  </si>
  <si>
    <t>Travail</t>
  </si>
  <si>
    <t>Sécurité du revenu</t>
  </si>
  <si>
    <t>Services axés sur les citoyens</t>
  </si>
  <si>
    <t>Intégrité et traitement</t>
  </si>
  <si>
    <t>Cadre et réglementation du marché</t>
  </si>
  <si>
    <t>Spectre, télécommunications et économie en ligne</t>
  </si>
  <si>
    <t>Programme des consommateurs</t>
  </si>
  <si>
    <t>Application de la législation sur la concurrence</t>
  </si>
  <si>
    <t>Capacité dans les domaines des sciences, de la technologie et de l’innovation</t>
  </si>
  <si>
    <t>Recherche et innovation dans les domaines des technologies de l’information et des communications</t>
  </si>
  <si>
    <t>Financement de la recherche-développement industrielle</t>
  </si>
  <si>
    <t>Recherche et services pour les petites entreprises, et défense de leurs intérêts</t>
  </si>
  <si>
    <t>Compétitivité et capacité industrielles</t>
  </si>
  <si>
    <t>Données, informations et services spatiaux</t>
  </si>
  <si>
    <t>Exploration spatiale</t>
  </si>
  <si>
    <t>Capacités spatiales futures du Canada</t>
  </si>
  <si>
    <t>Technologies de fabrication</t>
  </si>
  <si>
    <t>Technologies de l'information et des communications et technologies émergentes</t>
  </si>
  <si>
    <t>Aide à la recherche industrielle</t>
  </si>
  <si>
    <t>Technologies en santé et en sciences de la vie</t>
  </si>
  <si>
    <t>Énergie et technologies environnementales</t>
  </si>
  <si>
    <t>Infrastructure nationale en science et en technologie</t>
  </si>
  <si>
    <t>Information scientifique, technique et médicale</t>
  </si>
  <si>
    <t>Promouvoir les sciences et le génie</t>
  </si>
  <si>
    <t>Appuyer les étudiants et les stagiaires postdoctoraux</t>
  </si>
  <si>
    <t>Attirer et garder en poste des membres du corps enseignant</t>
  </si>
  <si>
    <t>Financer la recherche fondamentale</t>
  </si>
  <si>
    <t>Appuyer l'achat d'appareils et l'accès aux ressources majeures de recherche</t>
  </si>
  <si>
    <t>Financer la recherche dans des domaines stratégiques</t>
  </si>
  <si>
    <t>Financer des partenariats universités-industrie-gouvernement</t>
  </si>
  <si>
    <t>Appuyer la commercialisation</t>
  </si>
  <si>
    <t>Talent : attirer, garder au pays et former les étudiants et les chercheurs des sciences humaines</t>
  </si>
  <si>
    <t>Savoir : De nouvelles connaissances en sciences humaines</t>
  </si>
  <si>
    <t>Connexion : mobilisation des connaissances en sciences humaines</t>
  </si>
  <si>
    <t>Coûts indirects de la recherche</t>
  </si>
  <si>
    <t>Gestion responsable du cadre juridique canadien</t>
  </si>
  <si>
    <t>Bureau de l'ombudsman fédéral des victimes d'actes criminels</t>
  </si>
  <si>
    <t>Programme des services juridiques au gouvernement</t>
  </si>
  <si>
    <t xml:space="preserve">Services internes
</t>
  </si>
  <si>
    <t>Services judiciaires</t>
  </si>
  <si>
    <t>Services du greffe</t>
  </si>
  <si>
    <t>Poursuite des infractions en matière de drogues, au titre du Code criminel et en matière de terrorisme</t>
  </si>
  <si>
    <t>Poursuite des infractions aux règlements et des crimes économiques</t>
  </si>
  <si>
    <t>Respect des obligations liées à l’accès à l’information</t>
  </si>
  <si>
    <t>Activités relatives à la conformité</t>
  </si>
  <si>
    <t>Recherche et élaboration de politiques</t>
  </si>
  <si>
    <t>Sensibilisation du grand public</t>
  </si>
  <si>
    <t>Connaissance de la situation</t>
  </si>
  <si>
    <t>Paix, stabilité et sécurité au Canada</t>
  </si>
  <si>
    <t>Paix, stabilité et sécurité du continent</t>
  </si>
  <si>
    <t>Paix, stabilité et sécurité sur la scène internationale</t>
  </si>
  <si>
    <t>Disponibilité opérationnelle de la force maritime</t>
  </si>
  <si>
    <t>Disponibilité opérationnelle de l'Armée de terre</t>
  </si>
  <si>
    <t>Disponibilité opérationnelle de la Force aérospatiale</t>
  </si>
  <si>
    <t>Disponibilité opérationnelle commune et interarmées</t>
  </si>
  <si>
    <t>Science et technologie de défense</t>
  </si>
  <si>
    <t>Recrutement et formation initiale du personnel</t>
  </si>
  <si>
    <t>Acquisition et disposition d'équipement</t>
  </si>
  <si>
    <t>Acquisition et disposition d'infrastructure de biens immobiliers et d'informatique</t>
  </si>
  <si>
    <t>Soutien au personnel de l'Équipe de la Défense</t>
  </si>
  <si>
    <t>Identité canadienne</t>
  </si>
  <si>
    <t>Protection et gérance de l'environnement</t>
  </si>
  <si>
    <t>Soutien non reliés à la sécurité</t>
  </si>
  <si>
    <t>Accès au marché et diversification</t>
  </si>
  <si>
    <t>Innovation menant à de nouveaux produits et processus</t>
  </si>
  <si>
    <t>Investissement dans les secteurs des ressources naturelles</t>
  </si>
  <si>
    <t>Programmes législatifs – zones extracôtières de l’Atlantique</t>
  </si>
  <si>
    <t>Pratiques éconergétiques et sources d’énergie à plus faible émission de carbone</t>
  </si>
  <si>
    <t>Gestion responsable des ressources naturelles</t>
  </si>
  <si>
    <t>Protection des Canadiens et des ressources naturelles</t>
  </si>
  <si>
    <t>Information sur la masse continentale</t>
  </si>
  <si>
    <t>Soutien et conseils au Premier ministre et aux ministres du portefeuille</t>
  </si>
  <si>
    <t>Soutien et conseils au Cabinet et aux comités du Cabinet</t>
  </si>
  <si>
    <t>Leadership et orientation au sein de la fonction publique</t>
  </si>
  <si>
    <t>Commissions d'enquête</t>
  </si>
  <si>
    <t>Enquêtes aéronautiques</t>
  </si>
  <si>
    <t>Enquêtes maritimes</t>
  </si>
  <si>
    <t>Enquêtes ferroviaires</t>
  </si>
  <si>
    <t>Enquêtes de pipeline</t>
  </si>
  <si>
    <t>Opérations électorales</t>
  </si>
  <si>
    <t>Régulation des activités électorales</t>
  </si>
  <si>
    <t>Engagement électoral</t>
  </si>
  <si>
    <t>Sécurité nationale</t>
  </si>
  <si>
    <t>Stratégies frontalières</t>
  </si>
  <si>
    <t>Lutte au crime</t>
  </si>
  <si>
    <t>Gestion des mesures d'urgence</t>
  </si>
  <si>
    <t>Décisions relatives à la mise en liberté sous condition</t>
  </si>
  <si>
    <t>Application transparente et responsable du processus de mise en liberté sous condition</t>
  </si>
  <si>
    <t>Décisions relatives à la suspension du casier et recommandations concernant la clémence</t>
  </si>
  <si>
    <t>Opérations policières</t>
  </si>
  <si>
    <t>Services canadiens d’application de la loi</t>
  </si>
  <si>
    <t>Opérations policières internationales</t>
  </si>
  <si>
    <t>Culture et patrimoine de la police canadienne</t>
  </si>
  <si>
    <t>Cadres qui appuient le marché des transports</t>
  </si>
  <si>
    <t>Portes d’entrée et corridors</t>
  </si>
  <si>
    <t>Infrastructures de transport</t>
  </si>
  <si>
    <t>Innovation dans le secteur des transports</t>
  </si>
  <si>
    <t>Air pur – Transport</t>
  </si>
  <si>
    <t>Eau propre – Transport</t>
  </si>
  <si>
    <t>Gérance de l’environnement – Transport</t>
  </si>
  <si>
    <t>Sécurité aérienne</t>
  </si>
  <si>
    <t>Sécurité ferroviaire</t>
  </si>
  <si>
    <t>Sécurité routière</t>
  </si>
  <si>
    <t>Transport des marchandises dangereuses</t>
  </si>
  <si>
    <t>Sûreté aérienne</t>
  </si>
  <si>
    <t>Sûreté maritime</t>
  </si>
  <si>
    <t>Sûreté du transport terrestre et du transport intermodal</t>
  </si>
  <si>
    <t>Exploitation d'un réseau national de services ferroviaires voyageurs</t>
  </si>
  <si>
    <t>Enregistrement des lobbyistes</t>
  </si>
  <si>
    <t>Éducation et recherche</t>
  </si>
  <si>
    <t>Examens et enquêtes en vertu de la Loi sur le lobbying et du Code de déontologie des lobbyistes</t>
  </si>
  <si>
    <t>Programme de gestion des divulgations et des représailles</t>
  </si>
  <si>
    <t>Indemnités d’invalidité et de décès</t>
  </si>
  <si>
    <t>Programme de soutien financier</t>
  </si>
  <si>
    <t>Programme de soins de santé et services de réinsertion</t>
  </si>
  <si>
    <t>Programme Le Canada se souvient</t>
  </si>
  <si>
    <t>Ombudsman des vétérans</t>
  </si>
  <si>
    <t>Services de télévision, de radio et nature numériques</t>
  </si>
  <si>
    <t>98‐100% compliance with the Readiness and Sustainment Policy</t>
  </si>
  <si>
    <t>98‐100% of the Managed Readiness Plan requirement</t>
  </si>
  <si>
    <t>Meet the IMF Special Data Dissemination Standard for major economic indicators</t>
  </si>
  <si>
    <t>% and # of non-compliant products identified through the cyclical enforcement plan (CEP) for which corrective action is taken.
The regulatory regime for the Consumer Products Safety Program is based on Post-Market Surveillance. The sampling for compliance is targeted to those product categories where there is a reasonable assumption of non-compliance (i.e. higher risk). Therefore, high rates of non-compliance are expected. This is an indicator that the risk-based sampling is effective. In order to measure industry compliance, requirements are tested according to a planned cycle</t>
  </si>
  <si>
    <t>At least 70% of surveyed producers who lost income by March 31, 2013</t>
  </si>
  <si>
    <t>Paiements législatifs</t>
  </si>
  <si>
    <t>Organisme et activités de programme</t>
  </si>
  <si>
    <t>To be allocated against PAA</t>
  </si>
  <si>
    <t>Chiffres non déclarés par activité de programme</t>
  </si>
  <si>
    <t>*Suivant le budget de 2012, TPSGC  a jusqu’en 2018-2019 pour atteindre ses objectifs en matière d’économies permanentes.</t>
  </si>
  <si>
    <t>Chiffres non fournis</t>
  </si>
  <si>
    <t>Signals intelligence</t>
  </si>
  <si>
    <t>IT Security</t>
  </si>
  <si>
    <t>Centre de la sécurité des télécommunications</t>
  </si>
  <si>
    <t>Renseignement électromagnétique</t>
  </si>
  <si>
    <t>Sécurité des TI</t>
  </si>
  <si>
    <t xml:space="preserve">Dépenses sur douze mois (six premiers mois) </t>
  </si>
  <si>
    <t>Year over Year Spending                             (First Six Months)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</si>
</sst>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0"/>
    <numFmt numFmtId="166" formatCode="_-* #,##0_-;\-* #,##0_-;_-* &quot;-&quot;??_-;_-@_-"/>
  </numFmts>
  <fonts count="18" x14ac:knownFonts="1">
    <font>
      <sz val="11"/>
      <color theme="1"/>
      <name val="Calibri"/>
      <family val="2"/>
      <scheme val="minor"/>
    </font>
    <font>
      <b/>
      <sz val="11"/>
      <color theme="1"/>
      <name val="Calibri"/>
      <family val="2"/>
      <scheme val="minor"/>
    </font>
    <font>
      <i/>
      <sz val="11"/>
      <color theme="1"/>
      <name val="Calibri"/>
      <family val="2"/>
      <scheme val="minor"/>
    </font>
    <font>
      <b/>
      <sz val="9"/>
      <color theme="0"/>
      <name val="Calibri"/>
      <family val="2"/>
      <scheme val="minor"/>
    </font>
    <font>
      <b/>
      <sz val="9"/>
      <name val="Calibri"/>
      <family val="2"/>
      <scheme val="minor"/>
    </font>
    <font>
      <b/>
      <sz val="9"/>
      <color theme="1"/>
      <name val="Calibri"/>
      <family val="2"/>
      <scheme val="minor"/>
    </font>
    <font>
      <b/>
      <i/>
      <sz val="9"/>
      <name val="Calibri"/>
      <family val="2"/>
      <scheme val="minor"/>
    </font>
    <font>
      <b/>
      <sz val="11"/>
      <color rgb="FF000000"/>
      <name val="Verdana"/>
      <family val="2"/>
    </font>
    <font>
      <b/>
      <sz val="9"/>
      <color rgb="FFFFFFFF"/>
      <name val="Calibri"/>
      <family val="2"/>
    </font>
    <font>
      <b/>
      <i/>
      <sz val="11"/>
      <color theme="1"/>
      <name val="Calibri"/>
      <family val="2"/>
      <scheme val="minor"/>
    </font>
    <font>
      <b/>
      <sz val="12"/>
      <color theme="0"/>
      <name val="Calibri"/>
      <family val="2"/>
      <scheme val="minor"/>
    </font>
    <font>
      <b/>
      <sz val="12"/>
      <name val="Calibri"/>
      <family val="2"/>
      <scheme val="minor"/>
    </font>
    <font>
      <b/>
      <i/>
      <sz val="12"/>
      <color theme="1"/>
      <name val="Calibri"/>
      <family val="2"/>
      <scheme val="minor"/>
    </font>
    <font>
      <b/>
      <i/>
      <sz val="12"/>
      <name val="Calibri"/>
      <family val="2"/>
      <scheme val="minor"/>
    </font>
    <font>
      <sz val="11"/>
      <color theme="1"/>
      <name val="Calibri"/>
      <family val="2"/>
      <scheme val="minor"/>
    </font>
    <font>
      <sz val="9"/>
      <color theme="1"/>
      <name val="Calibri"/>
      <family val="2"/>
      <scheme val="minor"/>
    </font>
    <font>
      <sz val="12"/>
      <name val="Arial"/>
      <family val="2"/>
    </font>
    <font>
      <sz val="12"/>
      <color theme="1"/>
      <name val="Arial"/>
      <family val="2"/>
    </font>
  </fonts>
  <fills count="19">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6"/>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
      <patternFill patternType="solid">
        <fgColor theme="2" tint="-0.249977111117893"/>
        <bgColor indexed="64"/>
      </patternFill>
    </fill>
    <fill>
      <patternFill patternType="solid">
        <fgColor theme="9"/>
        <bgColor indexed="64"/>
      </patternFill>
    </fill>
    <fill>
      <patternFill patternType="solid">
        <fgColor theme="9" tint="0.59999389629810485"/>
        <bgColor indexed="64"/>
      </patternFill>
    </fill>
    <fill>
      <patternFill patternType="solid">
        <fgColor rgb="FF1F497D"/>
        <bgColor rgb="FF000000"/>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79998168889431442"/>
        <bgColor indexed="64"/>
      </patternFill>
    </fill>
  </fills>
  <borders count="32">
    <border>
      <left/>
      <right/>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right style="medium">
        <color theme="2" tint="-0.249977111117893"/>
      </right>
      <top style="medium">
        <color theme="2" tint="-0.249977111117893"/>
      </top>
      <bottom style="medium">
        <color theme="2" tint="-0.249977111117893"/>
      </bottom>
      <diagonal/>
    </border>
    <border>
      <left/>
      <right/>
      <top style="medium">
        <color theme="2" tint="-0.249977111117893"/>
      </top>
      <bottom style="medium">
        <color theme="2" tint="-0.249977111117893"/>
      </bottom>
      <diagonal/>
    </border>
    <border>
      <left/>
      <right/>
      <top style="medium">
        <color theme="0"/>
      </top>
      <bottom style="medium">
        <color theme="0"/>
      </bottom>
      <diagonal/>
    </border>
    <border>
      <left/>
      <right/>
      <top style="medium">
        <color theme="0"/>
      </top>
      <bottom/>
      <diagonal/>
    </border>
    <border>
      <left/>
      <right/>
      <top style="medium">
        <color theme="2" tint="-0.24994659260841701"/>
      </top>
      <bottom/>
      <diagonal/>
    </border>
    <border>
      <left style="medium">
        <color theme="0"/>
      </left>
      <right/>
      <top style="medium">
        <color theme="0"/>
      </top>
      <bottom style="medium">
        <color theme="0"/>
      </bottom>
      <diagonal/>
    </border>
    <border>
      <left/>
      <right/>
      <top/>
      <bottom style="medium">
        <color theme="2" tint="-0.249977111117893"/>
      </bottom>
      <diagonal/>
    </border>
    <border>
      <left style="medium">
        <color indexed="64"/>
      </left>
      <right/>
      <top style="medium">
        <color theme="0"/>
      </top>
      <bottom/>
      <diagonal/>
    </border>
    <border>
      <left/>
      <right/>
      <top/>
      <bottom style="medium">
        <color theme="0"/>
      </bottom>
      <diagonal/>
    </border>
    <border>
      <left style="thin">
        <color theme="2" tint="-0.249977111117893"/>
      </left>
      <right/>
      <top style="medium">
        <color theme="0"/>
      </top>
      <bottom style="medium">
        <color theme="0"/>
      </bottom>
      <diagonal/>
    </border>
    <border>
      <left style="medium">
        <color theme="2" tint="-0.249977111117893"/>
      </left>
      <right style="medium">
        <color indexed="64"/>
      </right>
      <top style="medium">
        <color theme="2" tint="-0.249977111117893"/>
      </top>
      <bottom style="medium">
        <color theme="2" tint="-0.249977111117893"/>
      </bottom>
      <diagonal/>
    </border>
    <border>
      <left/>
      <right/>
      <top style="medium">
        <color theme="2" tint="-0.249977111117893"/>
      </top>
      <bottom/>
      <diagonal/>
    </border>
    <border>
      <left style="medium">
        <color theme="2" tint="-0.249977111117893"/>
      </left>
      <right style="medium">
        <color indexed="64"/>
      </right>
      <top style="medium">
        <color theme="2" tint="-0.249977111117893"/>
      </top>
      <bottom/>
      <diagonal/>
    </border>
    <border>
      <left style="medium">
        <color theme="2" tint="-0.249977111117893"/>
      </left>
      <right style="medium">
        <color indexed="64"/>
      </right>
      <top/>
      <bottom/>
      <diagonal/>
    </border>
    <border>
      <left style="medium">
        <color theme="2" tint="-0.249977111117893"/>
      </left>
      <right style="medium">
        <color indexed="64"/>
      </right>
      <top/>
      <bottom style="medium">
        <color theme="2" tint="-0.249977111117893"/>
      </bottom>
      <diagonal/>
    </border>
    <border>
      <left/>
      <right/>
      <top style="thick">
        <color theme="0" tint="-0.34998626667073579"/>
      </top>
      <bottom style="thick">
        <color theme="0" tint="-0.34998626667073579"/>
      </bottom>
      <diagonal/>
    </border>
    <border>
      <left/>
      <right/>
      <top style="thick">
        <color theme="0" tint="-0.24994659260841701"/>
      </top>
      <bottom style="thick">
        <color theme="0" tint="-0.24994659260841701"/>
      </bottom>
      <diagonal/>
    </border>
    <border>
      <left style="medium">
        <color theme="2" tint="-0.249977111117893"/>
      </left>
      <right style="medium">
        <color theme="2" tint="-0.249977111117893"/>
      </right>
      <top style="medium">
        <color theme="0"/>
      </top>
      <bottom/>
      <diagonal/>
    </border>
    <border>
      <left style="medium">
        <color theme="2" tint="-0.249977111117893"/>
      </left>
      <right style="medium">
        <color theme="2" tint="-0.249977111117893"/>
      </right>
      <top/>
      <bottom/>
      <diagonal/>
    </border>
    <border>
      <left style="medium">
        <color theme="2" tint="-0.249977111117893"/>
      </left>
      <right style="medium">
        <color theme="2" tint="-0.249977111117893"/>
      </right>
      <top/>
      <bottom style="medium">
        <color theme="0"/>
      </bottom>
      <diagonal/>
    </border>
    <border>
      <left/>
      <right style="medium">
        <color theme="2" tint="-0.249977111117893"/>
      </right>
      <top style="medium">
        <color theme="2" tint="-0.249977111117893"/>
      </top>
      <bottom/>
      <diagonal/>
    </border>
    <border>
      <left/>
      <right style="medium">
        <color theme="2" tint="-0.249977111117893"/>
      </right>
      <top/>
      <bottom style="medium">
        <color theme="2" tint="-0.249977111117893"/>
      </bottom>
      <diagonal/>
    </border>
    <border>
      <left/>
      <right style="medium">
        <color theme="2" tint="-0.249977111117893"/>
      </right>
      <top/>
      <bottom/>
      <diagonal/>
    </border>
    <border>
      <left style="medium">
        <color indexed="64"/>
      </left>
      <right/>
      <top style="thick">
        <color theme="0" tint="-0.24994659260841701"/>
      </top>
      <bottom/>
      <diagonal/>
    </border>
    <border>
      <left/>
      <right/>
      <top style="thick">
        <color theme="0" tint="-0.24994659260841701"/>
      </top>
      <bottom/>
      <diagonal/>
    </border>
    <border>
      <left style="medium">
        <color indexed="64"/>
      </left>
      <right/>
      <top style="thick">
        <color theme="0" tint="-0.34998626667073579"/>
      </top>
      <bottom/>
      <diagonal/>
    </border>
    <border>
      <left/>
      <right/>
      <top style="thick">
        <color theme="0" tint="-0.34998626667073579"/>
      </top>
      <bottom/>
      <diagonal/>
    </border>
  </borders>
  <cellStyleXfs count="3">
    <xf numFmtId="0" fontId="0" fillId="0" borderId="0"/>
    <xf numFmtId="43" fontId="14" fillId="0" borderId="0" applyFont="0" applyFill="0" applyBorder="0" applyAlignment="0" applyProtection="0"/>
    <xf numFmtId="9" fontId="14" fillId="0" borderId="0" applyFont="0" applyFill="0" applyBorder="0" applyAlignment="0" applyProtection="0"/>
  </cellStyleXfs>
  <cellXfs count="189">
    <xf numFmtId="0" fontId="0" fillId="0" borderId="0" xfId="0"/>
    <xf numFmtId="3" fontId="4" fillId="2" borderId="0" xfId="0" applyNumberFormat="1" applyFont="1" applyFill="1" applyBorder="1"/>
    <xf numFmtId="3" fontId="4" fillId="0" borderId="6" xfId="0" applyNumberFormat="1" applyFont="1" applyFill="1" applyBorder="1"/>
    <xf numFmtId="3" fontId="5" fillId="11" borderId="9" xfId="0" applyNumberFormat="1" applyFont="1" applyFill="1" applyBorder="1" applyAlignment="1">
      <alignment horizontal="left" vertical="center" wrapText="1"/>
    </xf>
    <xf numFmtId="3" fontId="4" fillId="2" borderId="4" xfId="0" applyNumberFormat="1" applyFont="1" applyFill="1" applyBorder="1" applyAlignment="1">
      <alignment horizontal="left" vertical="top"/>
    </xf>
    <xf numFmtId="3" fontId="3" fillId="2" borderId="0" xfId="0" applyNumberFormat="1" applyFont="1" applyFill="1" applyBorder="1"/>
    <xf numFmtId="3" fontId="3" fillId="2" borderId="0" xfId="0" applyNumberFormat="1" applyFont="1" applyFill="1" applyBorder="1" applyAlignment="1">
      <alignment horizontal="right" vertical="top"/>
    </xf>
    <xf numFmtId="0" fontId="0" fillId="0" borderId="0" xfId="0" applyAlignment="1"/>
    <xf numFmtId="3" fontId="5" fillId="12" borderId="7" xfId="0" applyNumberFormat="1" applyFont="1" applyFill="1" applyBorder="1" applyAlignment="1">
      <alignment horizontal="left" vertical="center" wrapText="1"/>
    </xf>
    <xf numFmtId="3" fontId="5" fillId="12" borderId="13" xfId="0" applyNumberFormat="1" applyFont="1" applyFill="1" applyBorder="1" applyAlignment="1">
      <alignment horizontal="left" vertical="center"/>
    </xf>
    <xf numFmtId="3" fontId="5" fillId="12" borderId="8" xfId="0" applyNumberFormat="1" applyFont="1" applyFill="1" applyBorder="1" applyAlignment="1">
      <alignment horizontal="left" vertical="center"/>
    </xf>
    <xf numFmtId="3" fontId="5" fillId="12" borderId="8" xfId="0" applyNumberFormat="1" applyFont="1" applyFill="1" applyBorder="1" applyAlignment="1">
      <alignment horizontal="left" vertical="center" wrapText="1"/>
    </xf>
    <xf numFmtId="3" fontId="5" fillId="12" borderId="14" xfId="0" applyNumberFormat="1" applyFont="1" applyFill="1" applyBorder="1" applyAlignment="1">
      <alignment horizontal="left" vertical="center"/>
    </xf>
    <xf numFmtId="49" fontId="5" fillId="12" borderId="8" xfId="0" applyNumberFormat="1" applyFont="1" applyFill="1" applyBorder="1" applyAlignment="1">
      <alignment horizontal="left" vertical="center" wrapText="1"/>
    </xf>
    <xf numFmtId="3" fontId="5" fillId="12" borderId="7" xfId="0" applyNumberFormat="1" applyFont="1" applyFill="1" applyBorder="1" applyAlignment="1">
      <alignment horizontal="left" vertical="center"/>
    </xf>
    <xf numFmtId="3" fontId="5" fillId="12" borderId="0" xfId="0" applyNumberFormat="1" applyFont="1" applyFill="1" applyBorder="1" applyAlignment="1">
      <alignment horizontal="left" vertical="center"/>
    </xf>
    <xf numFmtId="9" fontId="5" fillId="12" borderId="8" xfId="0" applyNumberFormat="1" applyFont="1" applyFill="1" applyBorder="1" applyAlignment="1">
      <alignment horizontal="left" vertical="center"/>
    </xf>
    <xf numFmtId="9" fontId="5" fillId="12" borderId="8" xfId="0" applyNumberFormat="1" applyFont="1" applyFill="1" applyBorder="1" applyAlignment="1">
      <alignment horizontal="left" vertical="center" wrapText="1"/>
    </xf>
    <xf numFmtId="3" fontId="5" fillId="12" borderId="13" xfId="0" applyNumberFormat="1" applyFont="1" applyFill="1" applyBorder="1" applyAlignment="1">
      <alignment horizontal="left" vertical="center" wrapText="1"/>
    </xf>
    <xf numFmtId="49" fontId="4" fillId="12" borderId="10" xfId="0" applyNumberFormat="1" applyFont="1" applyFill="1" applyBorder="1" applyAlignment="1">
      <alignment horizontal="left" vertical="top" wrapText="1"/>
    </xf>
    <xf numFmtId="164" fontId="3" fillId="2" borderId="0" xfId="0" applyNumberFormat="1" applyFont="1" applyFill="1" applyBorder="1"/>
    <xf numFmtId="0" fontId="4" fillId="2" borderId="0" xfId="0" applyFont="1" applyFill="1" applyBorder="1"/>
    <xf numFmtId="0" fontId="4" fillId="2" borderId="4" xfId="0" applyFont="1" applyFill="1" applyBorder="1"/>
    <xf numFmtId="0" fontId="5" fillId="0" borderId="15" xfId="0" applyFont="1" applyBorder="1"/>
    <xf numFmtId="0" fontId="5" fillId="0" borderId="15" xfId="0" applyFont="1" applyBorder="1" applyAlignment="1">
      <alignment horizontal="center" vertical="center"/>
    </xf>
    <xf numFmtId="3" fontId="8" fillId="15" borderId="0" xfId="0" applyNumberFormat="1" applyFont="1" applyFill="1" applyBorder="1"/>
    <xf numFmtId="164" fontId="8" fillId="15" borderId="0" xfId="0" applyNumberFormat="1" applyFont="1" applyFill="1" applyBorder="1"/>
    <xf numFmtId="3" fontId="4" fillId="0" borderId="5" xfId="0" applyNumberFormat="1" applyFont="1" applyFill="1" applyBorder="1" applyAlignment="1">
      <alignment horizontal="right" vertical="top"/>
    </xf>
    <xf numFmtId="3" fontId="3" fillId="2" borderId="0" xfId="0" applyNumberFormat="1" applyFont="1" applyFill="1" applyBorder="1" applyAlignment="1">
      <alignment horizontal="right"/>
    </xf>
    <xf numFmtId="3" fontId="0" fillId="0" borderId="0" xfId="0" applyNumberFormat="1"/>
    <xf numFmtId="0" fontId="10" fillId="4" borderId="0" xfId="0" applyFont="1" applyFill="1" applyBorder="1" applyAlignment="1">
      <alignment horizontal="center" vertical="center" wrapText="1"/>
    </xf>
    <xf numFmtId="0" fontId="1" fillId="16" borderId="0" xfId="0" applyFont="1" applyFill="1" applyBorder="1" applyAlignment="1">
      <alignment horizontal="center"/>
    </xf>
    <xf numFmtId="17" fontId="1" fillId="14" borderId="0" xfId="0" quotePrefix="1" applyNumberFormat="1" applyFont="1" applyFill="1" applyBorder="1" applyAlignment="1">
      <alignment horizontal="center"/>
    </xf>
    <xf numFmtId="0" fontId="1" fillId="17" borderId="0" xfId="0" applyFont="1" applyFill="1" applyBorder="1" applyAlignment="1">
      <alignment horizontal="center"/>
    </xf>
    <xf numFmtId="3" fontId="5" fillId="11" borderId="5" xfId="0" applyNumberFormat="1" applyFont="1" applyFill="1" applyBorder="1" applyAlignment="1">
      <alignment horizontal="left" vertical="center" wrapText="1"/>
    </xf>
    <xf numFmtId="3" fontId="4" fillId="0" borderId="6" xfId="0" applyNumberFormat="1" applyFont="1" applyFill="1" applyBorder="1" applyAlignment="1">
      <alignment horizontal="right" vertical="top"/>
    </xf>
    <xf numFmtId="164" fontId="4" fillId="0" borderId="6" xfId="0" applyNumberFormat="1" applyFont="1" applyFill="1" applyBorder="1" applyAlignment="1">
      <alignment horizontal="left" vertical="top"/>
    </xf>
    <xf numFmtId="164" fontId="4" fillId="0" borderId="6" xfId="0" applyNumberFormat="1" applyFont="1" applyFill="1" applyBorder="1" applyAlignment="1">
      <alignment vertical="top"/>
    </xf>
    <xf numFmtId="164" fontId="4" fillId="0" borderId="11" xfId="0" applyNumberFormat="1" applyFont="1" applyFill="1" applyBorder="1" applyAlignment="1">
      <alignment horizontal="left" vertical="top"/>
    </xf>
    <xf numFmtId="164" fontId="4" fillId="0" borderId="6" xfId="0" applyNumberFormat="1" applyFont="1" applyFill="1" applyBorder="1" applyAlignment="1">
      <alignment vertical="center"/>
    </xf>
    <xf numFmtId="3" fontId="4" fillId="10" borderId="6" xfId="0" applyNumberFormat="1" applyFont="1" applyFill="1" applyBorder="1" applyAlignment="1">
      <alignment horizontal="right" vertical="center"/>
    </xf>
    <xf numFmtId="3" fontId="4" fillId="0" borderId="6" xfId="0" applyNumberFormat="1" applyFont="1" applyFill="1" applyBorder="1" applyAlignment="1">
      <alignment horizontal="right" vertical="center"/>
    </xf>
    <xf numFmtId="164" fontId="4" fillId="10" borderId="6" xfId="0" applyNumberFormat="1" applyFont="1" applyFill="1" applyBorder="1" applyAlignment="1">
      <alignment vertical="center"/>
    </xf>
    <xf numFmtId="3" fontId="4" fillId="10" borderId="6" xfId="0" applyNumberFormat="1" applyFont="1" applyFill="1" applyBorder="1" applyAlignment="1">
      <alignment vertical="center"/>
    </xf>
    <xf numFmtId="3" fontId="4" fillId="0" borderId="6" xfId="0" applyNumberFormat="1" applyFont="1" applyFill="1" applyBorder="1" applyAlignment="1">
      <alignment vertical="center"/>
    </xf>
    <xf numFmtId="3" fontId="4" fillId="10" borderId="16" xfId="0" applyNumberFormat="1" applyFont="1" applyFill="1" applyBorder="1" applyAlignment="1">
      <alignment horizontal="right" vertical="center"/>
    </xf>
    <xf numFmtId="164" fontId="4" fillId="0" borderId="16" xfId="0" applyNumberFormat="1" applyFont="1" applyFill="1" applyBorder="1" applyAlignment="1">
      <alignment horizontal="left" vertical="top"/>
    </xf>
    <xf numFmtId="3" fontId="4" fillId="10" borderId="16" xfId="0" applyNumberFormat="1" applyFont="1" applyFill="1" applyBorder="1" applyAlignment="1">
      <alignment vertical="center"/>
    </xf>
    <xf numFmtId="3" fontId="4" fillId="0" borderId="16" xfId="0" applyNumberFormat="1" applyFont="1" applyFill="1" applyBorder="1" applyAlignment="1">
      <alignment vertical="center"/>
    </xf>
    <xf numFmtId="3" fontId="3" fillId="2" borderId="20" xfId="0" applyNumberFormat="1" applyFont="1" applyFill="1" applyBorder="1" applyAlignment="1">
      <alignment horizontal="right" vertical="top"/>
    </xf>
    <xf numFmtId="3" fontId="4" fillId="10" borderId="11" xfId="0" applyNumberFormat="1" applyFont="1" applyFill="1" applyBorder="1"/>
    <xf numFmtId="3" fontId="4" fillId="0" borderId="16" xfId="0" applyNumberFormat="1" applyFont="1" applyFill="1" applyBorder="1" applyAlignment="1">
      <alignment horizontal="right" vertical="center"/>
    </xf>
    <xf numFmtId="3" fontId="3" fillId="2" borderId="21" xfId="0" applyNumberFormat="1" applyFont="1" applyFill="1" applyBorder="1" applyAlignment="1">
      <alignment horizontal="right" vertical="top"/>
    </xf>
    <xf numFmtId="3" fontId="4" fillId="2" borderId="21" xfId="0" applyNumberFormat="1" applyFont="1" applyFill="1" applyBorder="1" applyAlignment="1">
      <alignment horizontal="left" vertical="top"/>
    </xf>
    <xf numFmtId="3" fontId="4" fillId="10" borderId="6" xfId="0" applyNumberFormat="1" applyFont="1" applyFill="1" applyBorder="1" applyAlignment="1">
      <alignment horizontal="center" vertical="center"/>
    </xf>
    <xf numFmtId="3" fontId="4" fillId="0" borderId="5" xfId="0" applyNumberFormat="1" applyFont="1" applyFill="1" applyBorder="1" applyAlignment="1">
      <alignment horizontal="left" vertical="center" wrapText="1"/>
    </xf>
    <xf numFmtId="3" fontId="4" fillId="12" borderId="7" xfId="0" applyNumberFormat="1" applyFont="1" applyFill="1" applyBorder="1" applyAlignment="1">
      <alignment horizontal="left" vertical="center" wrapText="1"/>
    </xf>
    <xf numFmtId="3" fontId="4" fillId="2" borderId="20" xfId="0" applyNumberFormat="1" applyFont="1" applyFill="1" applyBorder="1" applyAlignment="1">
      <alignment horizontal="left" vertical="center"/>
    </xf>
    <xf numFmtId="3" fontId="4" fillId="12" borderId="13" xfId="0" applyNumberFormat="1" applyFont="1" applyFill="1" applyBorder="1" applyAlignment="1">
      <alignment horizontal="left" vertical="center" wrapText="1"/>
    </xf>
    <xf numFmtId="3" fontId="4" fillId="2" borderId="0" xfId="0" applyNumberFormat="1" applyFont="1" applyFill="1" applyBorder="1" applyAlignment="1">
      <alignment horizontal="left" vertical="center"/>
    </xf>
    <xf numFmtId="49" fontId="4" fillId="12" borderId="7" xfId="0" applyNumberFormat="1" applyFont="1" applyFill="1" applyBorder="1" applyAlignment="1">
      <alignment horizontal="left" vertical="center" wrapText="1"/>
    </xf>
    <xf numFmtId="3" fontId="4" fillId="2" borderId="21" xfId="0" applyNumberFormat="1" applyFont="1" applyFill="1" applyBorder="1" applyAlignment="1">
      <alignment horizontal="left" vertical="center"/>
    </xf>
    <xf numFmtId="49" fontId="4" fillId="12" borderId="13" xfId="0" applyNumberFormat="1" applyFont="1" applyFill="1" applyBorder="1" applyAlignment="1">
      <alignment horizontal="left" vertical="center" wrapText="1"/>
    </xf>
    <xf numFmtId="49" fontId="4" fillId="12" borderId="8" xfId="0" applyNumberFormat="1" applyFont="1" applyFill="1" applyBorder="1" applyAlignment="1">
      <alignment horizontal="left" vertical="center" wrapText="1"/>
    </xf>
    <xf numFmtId="3" fontId="4" fillId="0" borderId="5" xfId="0" applyNumberFormat="1" applyFont="1" applyFill="1" applyBorder="1" applyAlignment="1">
      <alignment horizontal="left" vertical="center"/>
    </xf>
    <xf numFmtId="3" fontId="4" fillId="0" borderId="5" xfId="0" applyNumberFormat="1" applyFont="1" applyFill="1" applyBorder="1" applyAlignment="1">
      <alignment horizontal="left" vertical="center"/>
    </xf>
    <xf numFmtId="3" fontId="4" fillId="0" borderId="5" xfId="0" applyNumberFormat="1" applyFont="1" applyFill="1" applyBorder="1" applyAlignment="1">
      <alignment horizontal="left" vertical="center" wrapText="1"/>
    </xf>
    <xf numFmtId="49" fontId="4" fillId="0" borderId="5" xfId="0" applyNumberFormat="1" applyFont="1" applyFill="1" applyBorder="1" applyAlignment="1">
      <alignment horizontal="left" vertical="center" wrapText="1"/>
    </xf>
    <xf numFmtId="0" fontId="4" fillId="12" borderId="7" xfId="0" applyNumberFormat="1" applyFont="1" applyFill="1" applyBorder="1" applyAlignment="1">
      <alignment horizontal="left" vertical="center" wrapText="1"/>
    </xf>
    <xf numFmtId="0" fontId="4" fillId="0" borderId="5" xfId="0" applyNumberFormat="1" applyFont="1" applyFill="1" applyBorder="1" applyAlignment="1">
      <alignment horizontal="left" vertical="center" wrapText="1"/>
    </xf>
    <xf numFmtId="3" fontId="4" fillId="0" borderId="6" xfId="0" applyNumberFormat="1" applyFont="1" applyFill="1" applyBorder="1" applyAlignment="1">
      <alignment horizontal="left" vertical="center" wrapText="1"/>
    </xf>
    <xf numFmtId="49" fontId="4" fillId="12" borderId="10" xfId="0" applyNumberFormat="1" applyFont="1" applyFill="1" applyBorder="1" applyAlignment="1">
      <alignment horizontal="left" vertical="center" wrapText="1"/>
    </xf>
    <xf numFmtId="3" fontId="4" fillId="0" borderId="6" xfId="0" applyNumberFormat="1" applyFont="1" applyFill="1" applyBorder="1" applyAlignment="1">
      <alignment horizontal="left" vertical="center"/>
    </xf>
    <xf numFmtId="0" fontId="4" fillId="12" borderId="10" xfId="0" applyNumberFormat="1" applyFont="1" applyFill="1" applyBorder="1" applyAlignment="1">
      <alignment horizontal="left" vertical="center" wrapText="1"/>
    </xf>
    <xf numFmtId="0" fontId="4" fillId="2" borderId="0" xfId="0" applyFont="1" applyFill="1" applyBorder="1" applyAlignment="1">
      <alignment horizontal="left" vertical="center"/>
    </xf>
    <xf numFmtId="0" fontId="12" fillId="10" borderId="8" xfId="0" applyFont="1" applyFill="1" applyBorder="1" applyAlignment="1">
      <alignment horizontal="left" vertical="center" wrapText="1"/>
    </xf>
    <xf numFmtId="0" fontId="12" fillId="10" borderId="7" xfId="0" applyFont="1" applyFill="1" applyBorder="1" applyAlignment="1">
      <alignment horizontal="left" vertical="center" wrapText="1"/>
    </xf>
    <xf numFmtId="0" fontId="13" fillId="10" borderId="10" xfId="0" applyFont="1" applyFill="1" applyBorder="1" applyAlignment="1">
      <alignment horizontal="left" vertical="center" wrapText="1"/>
    </xf>
    <xf numFmtId="3" fontId="13" fillId="10" borderId="10" xfId="0" applyNumberFormat="1" applyFont="1" applyFill="1" applyBorder="1" applyAlignment="1">
      <alignment horizontal="left" vertical="center" wrapText="1"/>
    </xf>
    <xf numFmtId="0" fontId="12" fillId="10" borderId="10" xfId="0" applyFont="1" applyFill="1" applyBorder="1" applyAlignment="1">
      <alignment horizontal="left" vertical="center" wrapText="1"/>
    </xf>
    <xf numFmtId="0" fontId="12" fillId="10" borderId="0" xfId="0" applyFont="1" applyFill="1" applyBorder="1" applyAlignment="1">
      <alignment horizontal="left" vertical="center" wrapText="1"/>
    </xf>
    <xf numFmtId="0" fontId="11" fillId="0" borderId="3" xfId="0" applyFont="1" applyFill="1" applyBorder="1" applyAlignment="1">
      <alignment vertical="center" wrapText="1"/>
    </xf>
    <xf numFmtId="0" fontId="11" fillId="0" borderId="3" xfId="0" applyFont="1" applyFill="1" applyBorder="1" applyAlignment="1">
      <alignment horizontal="left" vertical="center" wrapText="1"/>
    </xf>
    <xf numFmtId="0" fontId="11" fillId="10" borderId="10" xfId="0" applyFont="1" applyFill="1" applyBorder="1" applyAlignment="1">
      <alignment horizontal="left" vertical="center" wrapText="1"/>
    </xf>
    <xf numFmtId="0" fontId="13" fillId="10" borderId="8" xfId="0" applyFont="1" applyFill="1" applyBorder="1" applyAlignment="1">
      <alignment horizontal="left" vertical="center" wrapText="1"/>
    </xf>
    <xf numFmtId="0" fontId="13" fillId="10" borderId="10" xfId="0" applyFont="1" applyFill="1" applyBorder="1" applyAlignment="1">
      <alignment vertical="center" wrapText="1"/>
    </xf>
    <xf numFmtId="3" fontId="3" fillId="2" borderId="0" xfId="0" applyNumberFormat="1" applyFont="1" applyFill="1" applyBorder="1" applyAlignment="1">
      <alignment horizontal="right" vertical="center"/>
    </xf>
    <xf numFmtId="3" fontId="4" fillId="0" borderId="5" xfId="0" applyNumberFormat="1" applyFont="1" applyFill="1" applyBorder="1" applyAlignment="1">
      <alignment horizontal="left" vertical="center" wrapText="1"/>
    </xf>
    <xf numFmtId="0" fontId="4" fillId="12" borderId="7" xfId="0" applyNumberFormat="1" applyFont="1" applyFill="1" applyBorder="1" applyAlignment="1">
      <alignment horizontal="left" vertical="center" wrapText="1"/>
    </xf>
    <xf numFmtId="0" fontId="10" fillId="4" borderId="0" xfId="0" applyFont="1" applyFill="1" applyBorder="1" applyAlignment="1">
      <alignment horizontal="center" vertical="center" wrapText="1"/>
    </xf>
    <xf numFmtId="164" fontId="4" fillId="0" borderId="0" xfId="0" applyNumberFormat="1" applyFont="1" applyFill="1" applyBorder="1" applyAlignment="1">
      <alignment horizontal="left" vertical="top"/>
    </xf>
    <xf numFmtId="165" fontId="4" fillId="0" borderId="6" xfId="0" applyNumberFormat="1" applyFont="1" applyFill="1" applyBorder="1" applyAlignment="1">
      <alignment horizontal="right" vertical="center"/>
    </xf>
    <xf numFmtId="165" fontId="4" fillId="10" borderId="6" xfId="0" applyNumberFormat="1" applyFont="1" applyFill="1" applyBorder="1" applyAlignment="1">
      <alignment horizontal="right" vertical="center"/>
    </xf>
    <xf numFmtId="3" fontId="4" fillId="0" borderId="25" xfId="0" applyNumberFormat="1" applyFont="1" applyFill="1" applyBorder="1" applyAlignment="1">
      <alignment vertical="center"/>
    </xf>
    <xf numFmtId="3" fontId="4" fillId="0" borderId="0" xfId="0" applyNumberFormat="1" applyFont="1" applyFill="1" applyBorder="1" applyAlignment="1">
      <alignment horizontal="right" vertical="center"/>
    </xf>
    <xf numFmtId="3" fontId="4" fillId="0" borderId="0" xfId="0" applyNumberFormat="1" applyFont="1" applyFill="1" applyBorder="1" applyAlignment="1">
      <alignment vertical="center"/>
    </xf>
    <xf numFmtId="0" fontId="5" fillId="12" borderId="8" xfId="0" applyNumberFormat="1" applyFont="1" applyFill="1" applyBorder="1" applyAlignment="1">
      <alignment horizontal="left" vertical="center" wrapText="1"/>
    </xf>
    <xf numFmtId="0" fontId="4" fillId="0" borderId="5" xfId="0" applyNumberFormat="1" applyFont="1" applyFill="1" applyBorder="1" applyAlignment="1">
      <alignment horizontal="left" vertical="center"/>
    </xf>
    <xf numFmtId="0" fontId="4" fillId="2" borderId="0" xfId="0" applyNumberFormat="1" applyFont="1" applyFill="1" applyBorder="1" applyAlignment="1">
      <alignment horizontal="left" vertical="center"/>
    </xf>
    <xf numFmtId="0" fontId="5" fillId="12" borderId="8" xfId="0" applyNumberFormat="1" applyFont="1" applyFill="1" applyBorder="1" applyAlignment="1">
      <alignment horizontal="left" vertical="center"/>
    </xf>
    <xf numFmtId="0" fontId="4" fillId="2" borderId="20" xfId="0" applyNumberFormat="1" applyFont="1" applyFill="1" applyBorder="1" applyAlignment="1">
      <alignment horizontal="left" vertical="center"/>
    </xf>
    <xf numFmtId="0" fontId="4" fillId="12" borderId="13" xfId="0" applyNumberFormat="1" applyFont="1" applyFill="1" applyBorder="1" applyAlignment="1">
      <alignment horizontal="left" vertical="center" wrapText="1"/>
    </xf>
    <xf numFmtId="0" fontId="4" fillId="2" borderId="21" xfId="0" applyNumberFormat="1" applyFont="1" applyFill="1" applyBorder="1" applyAlignment="1">
      <alignment horizontal="left" vertical="center"/>
    </xf>
    <xf numFmtId="0" fontId="4" fillId="0" borderId="6" xfId="0" applyNumberFormat="1" applyFont="1" applyFill="1" applyBorder="1" applyAlignment="1">
      <alignment horizontal="left" vertical="center" wrapText="1"/>
    </xf>
    <xf numFmtId="0" fontId="5" fillId="11" borderId="5" xfId="0" applyNumberFormat="1" applyFont="1" applyFill="1" applyBorder="1" applyAlignment="1">
      <alignment horizontal="left" vertical="center" wrapText="1"/>
    </xf>
    <xf numFmtId="0" fontId="5" fillId="11" borderId="9" xfId="0" applyNumberFormat="1" applyFont="1" applyFill="1" applyBorder="1" applyAlignment="1">
      <alignment horizontal="left" vertical="center" wrapText="1"/>
    </xf>
    <xf numFmtId="0" fontId="5" fillId="12" borderId="7" xfId="0" applyNumberFormat="1" applyFont="1" applyFill="1" applyBorder="1" applyAlignment="1">
      <alignment horizontal="left" vertical="center" wrapText="1"/>
    </xf>
    <xf numFmtId="0" fontId="5" fillId="12" borderId="13" xfId="0" applyNumberFormat="1" applyFont="1" applyFill="1" applyBorder="1" applyAlignment="1">
      <alignment horizontal="left" vertical="center" wrapText="1"/>
    </xf>
    <xf numFmtId="0" fontId="4" fillId="0" borderId="25" xfId="0" applyNumberFormat="1" applyFont="1" applyFill="1" applyBorder="1" applyAlignment="1">
      <alignment vertical="center"/>
    </xf>
    <xf numFmtId="0" fontId="4" fillId="0" borderId="6" xfId="0" applyNumberFormat="1" applyFont="1" applyFill="1" applyBorder="1" applyAlignment="1">
      <alignment vertical="center"/>
    </xf>
    <xf numFmtId="0" fontId="4" fillId="0" borderId="6" xfId="0" applyNumberFormat="1" applyFont="1" applyFill="1" applyBorder="1" applyAlignment="1">
      <alignment horizontal="left" vertical="center"/>
    </xf>
    <xf numFmtId="0" fontId="5" fillId="12" borderId="13" xfId="0" applyNumberFormat="1" applyFont="1" applyFill="1" applyBorder="1" applyAlignment="1">
      <alignment horizontal="left" vertical="center"/>
    </xf>
    <xf numFmtId="0" fontId="5" fillId="12" borderId="7" xfId="0" applyNumberFormat="1" applyFont="1" applyFill="1" applyBorder="1" applyAlignment="1">
      <alignment horizontal="left" vertical="center"/>
    </xf>
    <xf numFmtId="0" fontId="5" fillId="12" borderId="0" xfId="0" applyNumberFormat="1" applyFont="1" applyFill="1" applyBorder="1" applyAlignment="1">
      <alignment horizontal="left" vertical="center"/>
    </xf>
    <xf numFmtId="0" fontId="4" fillId="12" borderId="10" xfId="0" applyNumberFormat="1" applyFont="1" applyFill="1" applyBorder="1" applyAlignment="1">
      <alignment horizontal="left" vertical="top" wrapText="1"/>
    </xf>
    <xf numFmtId="0" fontId="5" fillId="12" borderId="14" xfId="0" applyNumberFormat="1" applyFont="1" applyFill="1" applyBorder="1" applyAlignment="1">
      <alignment horizontal="left" vertical="center"/>
    </xf>
    <xf numFmtId="3" fontId="3" fillId="2" borderId="0" xfId="0" applyNumberFormat="1" applyFont="1" applyFill="1" applyBorder="1" applyAlignment="1">
      <alignment horizontal="center" vertical="top"/>
    </xf>
    <xf numFmtId="3" fontId="3" fillId="2" borderId="6" xfId="0" applyNumberFormat="1" applyFont="1" applyFill="1" applyBorder="1" applyAlignment="1">
      <alignment vertical="top"/>
    </xf>
    <xf numFmtId="0" fontId="4" fillId="12" borderId="7" xfId="0" applyNumberFormat="1" applyFont="1" applyFill="1" applyBorder="1" applyAlignment="1">
      <alignment horizontal="left" vertical="center" wrapText="1"/>
    </xf>
    <xf numFmtId="3" fontId="4" fillId="0" borderId="5" xfId="0" applyNumberFormat="1" applyFont="1" applyFill="1" applyBorder="1" applyAlignment="1">
      <alignment horizontal="left" vertical="center" wrapText="1"/>
    </xf>
    <xf numFmtId="3" fontId="4" fillId="0" borderId="6" xfId="0" applyNumberFormat="1" applyFont="1" applyFill="1" applyBorder="1" applyAlignment="1">
      <alignment horizontal="center" vertical="center"/>
    </xf>
    <xf numFmtId="3" fontId="4" fillId="0" borderId="6" xfId="0" applyNumberFormat="1" applyFont="1" applyFill="1" applyBorder="1" applyAlignment="1">
      <alignment horizontal="center" vertical="center"/>
    </xf>
    <xf numFmtId="49" fontId="1" fillId="14" borderId="0" xfId="0" applyNumberFormat="1" applyFont="1" applyFill="1" applyBorder="1" applyAlignment="1">
      <alignment horizontal="center"/>
    </xf>
    <xf numFmtId="3" fontId="15" fillId="0" borderId="0" xfId="1" applyNumberFormat="1" applyFont="1"/>
    <xf numFmtId="3" fontId="15" fillId="0" borderId="0" xfId="0" applyNumberFormat="1" applyFont="1" applyBorder="1"/>
    <xf numFmtId="3" fontId="3" fillId="2" borderId="20" xfId="0" applyNumberFormat="1" applyFont="1" applyFill="1" applyBorder="1" applyAlignment="1">
      <alignment horizontal="center" vertical="center"/>
    </xf>
    <xf numFmtId="37" fontId="16" fillId="0" borderId="0" xfId="0" applyNumberFormat="1" applyFont="1" applyFill="1" applyAlignment="1">
      <alignment horizontal="right"/>
    </xf>
    <xf numFmtId="37" fontId="16" fillId="0" borderId="0" xfId="0" applyNumberFormat="1" applyFont="1" applyFill="1" applyAlignment="1"/>
    <xf numFmtId="37" fontId="17" fillId="0" borderId="0" xfId="0" applyNumberFormat="1" applyFont="1" applyFill="1" applyAlignment="1"/>
    <xf numFmtId="37" fontId="16" fillId="0" borderId="0" xfId="0" applyNumberFormat="1" applyFont="1" applyFill="1" applyAlignment="1">
      <alignment horizontal="right" vertical="center"/>
    </xf>
    <xf numFmtId="37" fontId="16" fillId="0" borderId="0" xfId="0" applyNumberFormat="1" applyFont="1" applyFill="1" applyAlignment="1">
      <alignment vertical="center"/>
    </xf>
    <xf numFmtId="166" fontId="0" fillId="0" borderId="0" xfId="1" applyNumberFormat="1" applyFont="1"/>
    <xf numFmtId="0" fontId="0" fillId="0" borderId="0" xfId="0" applyAlignment="1">
      <alignment wrapText="1"/>
    </xf>
    <xf numFmtId="10" fontId="0" fillId="0" borderId="0" xfId="2" applyNumberFormat="1" applyFont="1"/>
    <xf numFmtId="0" fontId="0" fillId="0" borderId="0" xfId="0" applyAlignment="1">
      <alignment horizontal="left" vertical="center"/>
    </xf>
    <xf numFmtId="3" fontId="3" fillId="2" borderId="6" xfId="0" applyNumberFormat="1" applyFont="1" applyFill="1" applyBorder="1" applyAlignment="1">
      <alignment horizontal="center" vertical="top"/>
    </xf>
    <xf numFmtId="3" fontId="4" fillId="0" borderId="6" xfId="0" applyNumberFormat="1" applyFont="1" applyFill="1" applyBorder="1" applyAlignment="1">
      <alignment horizontal="center" vertical="center"/>
    </xf>
    <xf numFmtId="3" fontId="4" fillId="0" borderId="16" xfId="0" applyNumberFormat="1" applyFont="1" applyFill="1" applyBorder="1" applyAlignment="1">
      <alignment horizontal="center" vertical="center"/>
    </xf>
    <xf numFmtId="3" fontId="4" fillId="0" borderId="0" xfId="0" applyNumberFormat="1" applyFont="1" applyFill="1" applyBorder="1" applyAlignment="1">
      <alignment horizontal="center" vertical="center"/>
    </xf>
    <xf numFmtId="3" fontId="4" fillId="0" borderId="11" xfId="0" applyNumberFormat="1" applyFont="1" applyFill="1" applyBorder="1" applyAlignment="1">
      <alignment horizontal="center" vertical="center"/>
    </xf>
    <xf numFmtId="164" fontId="4" fillId="0" borderId="16" xfId="0" applyNumberFormat="1" applyFont="1" applyFill="1" applyBorder="1" applyAlignment="1">
      <alignment horizontal="center" vertical="center"/>
    </xf>
    <xf numFmtId="164" fontId="4" fillId="0" borderId="0" xfId="0" applyNumberFormat="1" applyFont="1" applyFill="1" applyBorder="1" applyAlignment="1">
      <alignment horizontal="center" vertical="center"/>
    </xf>
    <xf numFmtId="164" fontId="4" fillId="0" borderId="11" xfId="0" applyNumberFormat="1" applyFont="1" applyFill="1" applyBorder="1" applyAlignment="1">
      <alignment horizontal="center" vertical="center"/>
    </xf>
    <xf numFmtId="164" fontId="3" fillId="2" borderId="6" xfId="0" applyNumberFormat="1" applyFont="1" applyFill="1" applyBorder="1" applyAlignment="1">
      <alignment horizontal="center" vertical="top"/>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0" fillId="2" borderId="3"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4" fillId="12" borderId="7" xfId="0" applyNumberFormat="1" applyFont="1" applyFill="1" applyBorder="1" applyAlignment="1">
      <alignment horizontal="left" vertical="center" wrapText="1"/>
    </xf>
    <xf numFmtId="0" fontId="10" fillId="13" borderId="0" xfId="0" applyFont="1" applyFill="1" applyBorder="1" applyAlignment="1">
      <alignment horizontal="center" vertical="center" wrapText="1"/>
    </xf>
    <xf numFmtId="0" fontId="9" fillId="18" borderId="0" xfId="0" applyFont="1" applyFill="1" applyBorder="1" applyAlignment="1">
      <alignment horizontal="center"/>
    </xf>
    <xf numFmtId="0" fontId="10" fillId="4" borderId="0" xfId="0" applyFont="1" applyFill="1" applyBorder="1" applyAlignment="1">
      <alignment horizontal="center" vertical="center" wrapText="1"/>
    </xf>
    <xf numFmtId="0" fontId="9" fillId="5" borderId="0" xfId="0" applyFont="1" applyFill="1" applyBorder="1" applyAlignment="1">
      <alignment horizontal="center" vertical="center"/>
    </xf>
    <xf numFmtId="0" fontId="10" fillId="8" borderId="0" xfId="0" applyFont="1" applyFill="1" applyBorder="1" applyAlignment="1">
      <alignment horizontal="center" vertical="center" wrapText="1"/>
    </xf>
    <xf numFmtId="0" fontId="9" fillId="6" borderId="0" xfId="0" applyFont="1" applyFill="1" applyBorder="1" applyAlignment="1">
      <alignment horizontal="center"/>
    </xf>
    <xf numFmtId="164" fontId="3" fillId="2" borderId="11" xfId="0" applyNumberFormat="1" applyFont="1" applyFill="1" applyBorder="1" applyAlignment="1">
      <alignment horizontal="center" vertical="top"/>
    </xf>
    <xf numFmtId="164" fontId="3" fillId="2" borderId="20" xfId="0" applyNumberFormat="1" applyFont="1" applyFill="1" applyBorder="1" applyAlignment="1">
      <alignment horizontal="center" vertical="top"/>
    </xf>
    <xf numFmtId="0" fontId="1" fillId="5" borderId="0" xfId="0" applyFont="1" applyFill="1" applyBorder="1" applyAlignment="1">
      <alignment horizontal="center" vertical="center"/>
    </xf>
    <xf numFmtId="0" fontId="10" fillId="7" borderId="0" xfId="0" applyFont="1" applyFill="1" applyBorder="1" applyAlignment="1">
      <alignment horizontal="center" vertical="center" wrapText="1"/>
    </xf>
    <xf numFmtId="164" fontId="3" fillId="2" borderId="16" xfId="0" applyNumberFormat="1" applyFont="1" applyFill="1" applyBorder="1" applyAlignment="1">
      <alignment horizontal="center" vertical="top"/>
    </xf>
    <xf numFmtId="0" fontId="10" fillId="2" borderId="12"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3" fontId="4" fillId="0" borderId="5" xfId="0" applyNumberFormat="1" applyFont="1" applyFill="1" applyBorder="1" applyAlignment="1">
      <alignment horizontal="left" vertical="center"/>
    </xf>
    <xf numFmtId="3" fontId="4" fillId="0" borderId="5" xfId="0" applyNumberFormat="1" applyFont="1" applyFill="1" applyBorder="1" applyAlignment="1">
      <alignment horizontal="left" vertical="center" wrapText="1"/>
    </xf>
    <xf numFmtId="164" fontId="3" fillId="2" borderId="21" xfId="0" applyNumberFormat="1" applyFont="1" applyFill="1" applyBorder="1" applyAlignment="1">
      <alignment horizontal="center" vertical="top"/>
    </xf>
    <xf numFmtId="164" fontId="3" fillId="2" borderId="6" xfId="0" applyNumberFormat="1" applyFont="1" applyFill="1" applyBorder="1" applyAlignment="1">
      <alignment horizontal="center" vertical="center"/>
    </xf>
    <xf numFmtId="0" fontId="10" fillId="2" borderId="0" xfId="0" applyFont="1" applyFill="1" applyBorder="1" applyAlignment="1">
      <alignment horizontal="center" vertical="center" wrapText="1"/>
    </xf>
    <xf numFmtId="3" fontId="3" fillId="2" borderId="21" xfId="0" applyNumberFormat="1" applyFont="1" applyFill="1" applyBorder="1" applyAlignment="1">
      <alignment horizontal="center" vertical="top"/>
    </xf>
    <xf numFmtId="3" fontId="10" fillId="2" borderId="21" xfId="0" applyNumberFormat="1" applyFont="1" applyFill="1" applyBorder="1" applyAlignment="1">
      <alignment horizontal="left" vertical="center"/>
    </xf>
    <xf numFmtId="3" fontId="10" fillId="2" borderId="20" xfId="0" applyNumberFormat="1" applyFont="1" applyFill="1" applyBorder="1" applyAlignment="1">
      <alignment horizontal="left" vertical="center"/>
    </xf>
    <xf numFmtId="0" fontId="9" fillId="9" borderId="0" xfId="0" applyFont="1" applyFill="1" applyBorder="1" applyAlignment="1">
      <alignment horizontal="center"/>
    </xf>
    <xf numFmtId="0" fontId="2" fillId="3" borderId="0" xfId="0" applyFont="1" applyFill="1" applyBorder="1" applyAlignment="1">
      <alignment horizontal="center"/>
    </xf>
    <xf numFmtId="3" fontId="3" fillId="2" borderId="20" xfId="0" applyNumberFormat="1" applyFont="1" applyFill="1" applyBorder="1" applyAlignment="1">
      <alignment horizontal="center" vertical="top"/>
    </xf>
    <xf numFmtId="0" fontId="10" fillId="2" borderId="28" xfId="0" applyFont="1" applyFill="1" applyBorder="1" applyAlignment="1">
      <alignment horizontal="left" vertical="center" wrapText="1"/>
    </xf>
    <xf numFmtId="0" fontId="10" fillId="2" borderId="29"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2" borderId="31" xfId="0" applyFont="1" applyFill="1" applyBorder="1" applyAlignment="1">
      <alignment horizontal="left" vertical="center" wrapText="1"/>
    </xf>
    <xf numFmtId="0" fontId="4" fillId="12" borderId="22" xfId="0" applyNumberFormat="1" applyFont="1" applyFill="1" applyBorder="1" applyAlignment="1">
      <alignment horizontal="left" vertical="center" wrapText="1"/>
    </xf>
    <xf numFmtId="0" fontId="4" fillId="12" borderId="23" xfId="0" applyNumberFormat="1" applyFont="1" applyFill="1" applyBorder="1" applyAlignment="1">
      <alignment horizontal="left" vertical="center" wrapText="1"/>
    </xf>
    <xf numFmtId="0" fontId="4" fillId="12" borderId="24" xfId="0" applyNumberFormat="1" applyFont="1" applyFill="1" applyBorder="1" applyAlignment="1">
      <alignment horizontal="left" vertical="center" wrapText="1"/>
    </xf>
    <xf numFmtId="0" fontId="4" fillId="0" borderId="25" xfId="0" applyNumberFormat="1" applyFont="1" applyFill="1" applyBorder="1" applyAlignment="1">
      <alignment horizontal="left" vertical="center"/>
    </xf>
    <xf numFmtId="0" fontId="4" fillId="0" borderId="27" xfId="0" applyNumberFormat="1" applyFont="1" applyFill="1" applyBorder="1" applyAlignment="1">
      <alignment horizontal="left" vertical="center"/>
    </xf>
    <xf numFmtId="0" fontId="4" fillId="0" borderId="26" xfId="0" applyNumberFormat="1" applyFont="1" applyFill="1" applyBorder="1" applyAlignment="1">
      <alignment horizontal="left" vertical="center"/>
    </xf>
    <xf numFmtId="0" fontId="4" fillId="0" borderId="25" xfId="0" applyNumberFormat="1" applyFont="1" applyFill="1" applyBorder="1" applyAlignment="1">
      <alignment horizontal="left" vertical="center" wrapText="1"/>
    </xf>
    <xf numFmtId="0" fontId="4" fillId="0" borderId="26" xfId="0" applyNumberFormat="1" applyFont="1" applyFill="1" applyBorder="1" applyAlignment="1">
      <alignment horizontal="left" vertical="center" wrapText="1"/>
    </xf>
    <xf numFmtId="0" fontId="0" fillId="0" borderId="0" xfId="0" applyAlignment="1">
      <alignment horizontal="center" vertical="center"/>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1128"/>
  <sheetViews>
    <sheetView tabSelected="1" zoomScaleNormal="100" workbookViewId="0">
      <pane xSplit="2" ySplit="4" topLeftCell="C5" activePane="bottomRight" state="frozen"/>
      <selection pane="topRight" activeCell="C1" sqref="C1"/>
      <selection pane="bottomLeft" activeCell="A5" sqref="A5"/>
      <selection pane="bottomRight" activeCell="AE7" sqref="AE7"/>
    </sheetView>
  </sheetViews>
  <sheetFormatPr defaultRowHeight="15" x14ac:dyDescent="0.25"/>
  <cols>
    <col min="2" max="2" width="55.28515625" bestFit="1" customWidth="1"/>
    <col min="3" max="8" width="10.140625" customWidth="1"/>
    <col min="9" max="13" width="9.7109375" customWidth="1"/>
    <col min="14" max="15" width="20.7109375" customWidth="1"/>
    <col min="16" max="16" width="45.140625" customWidth="1"/>
    <col min="17" max="17" width="45" customWidth="1"/>
    <col min="18" max="18" width="72.42578125" hidden="1" customWidth="1"/>
    <col min="21" max="22" width="15.42578125" customWidth="1"/>
    <col min="24" max="25" width="27.140625" customWidth="1"/>
    <col min="27" max="27" width="19.85546875" hidden="1" customWidth="1"/>
    <col min="28" max="28" width="17.28515625" hidden="1" customWidth="1"/>
    <col min="29" max="29" width="21.85546875" customWidth="1"/>
    <col min="30" max="30" width="16.140625" bestFit="1" customWidth="1"/>
    <col min="31" max="31" width="18.85546875" customWidth="1"/>
  </cols>
  <sheetData>
    <row r="2" spans="1:31" ht="45" customHeight="1" x14ac:dyDescent="0.25">
      <c r="A2" s="169" t="s">
        <v>2837</v>
      </c>
      <c r="B2" s="169"/>
      <c r="C2" s="159" t="s">
        <v>843</v>
      </c>
      <c r="D2" s="159"/>
      <c r="E2" s="159"/>
      <c r="F2" s="159"/>
      <c r="G2" s="159"/>
      <c r="H2" s="159"/>
      <c r="I2" s="154" t="s">
        <v>844</v>
      </c>
      <c r="J2" s="154"/>
      <c r="K2" s="154"/>
      <c r="L2" s="154"/>
      <c r="M2" s="154"/>
      <c r="N2" s="150" t="s">
        <v>3910</v>
      </c>
      <c r="O2" s="150"/>
      <c r="P2" s="152" t="s">
        <v>2559</v>
      </c>
      <c r="Q2" s="152"/>
      <c r="R2" s="30" t="s">
        <v>2561</v>
      </c>
      <c r="S2" s="7"/>
      <c r="T2" s="7"/>
      <c r="U2" s="7"/>
      <c r="V2" s="7"/>
      <c r="Y2" s="132"/>
      <c r="AE2" s="132"/>
    </row>
    <row r="3" spans="1:31" x14ac:dyDescent="0.25">
      <c r="A3" s="169"/>
      <c r="B3" s="169"/>
      <c r="C3" s="31" t="s">
        <v>2832</v>
      </c>
      <c r="D3" s="31" t="s">
        <v>2833</v>
      </c>
      <c r="E3" s="31" t="s">
        <v>2834</v>
      </c>
      <c r="F3" s="31" t="s">
        <v>2835</v>
      </c>
      <c r="G3" s="31" t="s">
        <v>2836</v>
      </c>
      <c r="H3" s="31" t="s">
        <v>845</v>
      </c>
      <c r="I3" s="33" t="s">
        <v>2838</v>
      </c>
      <c r="J3" s="33" t="s">
        <v>2839</v>
      </c>
      <c r="K3" s="33" t="s">
        <v>2840</v>
      </c>
      <c r="L3" s="33" t="s">
        <v>2841</v>
      </c>
      <c r="M3" s="33" t="s">
        <v>2842</v>
      </c>
      <c r="N3" s="32" t="s">
        <v>2838</v>
      </c>
      <c r="O3" s="122" t="s">
        <v>2843</v>
      </c>
      <c r="P3" s="153" t="s">
        <v>2560</v>
      </c>
      <c r="Q3" s="153" t="s">
        <v>77</v>
      </c>
      <c r="R3" s="158"/>
    </row>
    <row r="4" spans="1:31" x14ac:dyDescent="0.25">
      <c r="A4" s="174"/>
      <c r="B4" s="174"/>
      <c r="C4" s="173" t="s">
        <v>2846</v>
      </c>
      <c r="D4" s="173"/>
      <c r="E4" s="173"/>
      <c r="F4" s="173"/>
      <c r="G4" s="173"/>
      <c r="H4" s="173"/>
      <c r="I4" s="155" t="s">
        <v>846</v>
      </c>
      <c r="J4" s="155"/>
      <c r="K4" s="155"/>
      <c r="L4" s="155"/>
      <c r="M4" s="155"/>
      <c r="N4" s="151" t="s">
        <v>2846</v>
      </c>
      <c r="O4" s="151"/>
      <c r="P4" s="153"/>
      <c r="Q4" s="153"/>
      <c r="R4" s="158"/>
    </row>
    <row r="5" spans="1:31" ht="16.5" thickBot="1" x14ac:dyDescent="0.3">
      <c r="A5" s="147" t="s">
        <v>19</v>
      </c>
      <c r="B5" s="148"/>
      <c r="C5" s="28">
        <f>SUM(C6:C34) +1</f>
        <v>24416</v>
      </c>
      <c r="D5" s="28">
        <f>SUM(D6:D34) +2</f>
        <v>55149</v>
      </c>
      <c r="E5" s="28">
        <f>SUM(E6:E34) +1</f>
        <v>160613</v>
      </c>
      <c r="F5" s="28">
        <f t="shared" ref="F5:H5" si="0">SUM(F6:F34) +1</f>
        <v>160613</v>
      </c>
      <c r="G5" s="28">
        <f t="shared" si="0"/>
        <v>160613</v>
      </c>
      <c r="H5" s="28">
        <f t="shared" si="0"/>
        <v>160613</v>
      </c>
      <c r="I5" s="156" t="s">
        <v>2569</v>
      </c>
      <c r="J5" s="156"/>
      <c r="K5" s="156"/>
      <c r="L5" s="156"/>
      <c r="M5" s="156"/>
      <c r="N5" s="5">
        <f>SUM(N6:N33)</f>
        <v>3433694.1941699986</v>
      </c>
      <c r="O5" s="5">
        <f>SUM(O6:O33)</f>
        <v>3531293.2658600002</v>
      </c>
      <c r="P5" s="1"/>
      <c r="Q5" s="21"/>
      <c r="R5" s="22"/>
      <c r="U5" s="29"/>
      <c r="V5" s="133"/>
      <c r="X5" s="29"/>
      <c r="Y5" s="133"/>
      <c r="AA5" s="128"/>
      <c r="AB5" s="128"/>
      <c r="AC5" s="131"/>
      <c r="AD5" s="131"/>
      <c r="AE5" s="133"/>
    </row>
    <row r="6" spans="1:31" ht="24.75" thickBot="1" x14ac:dyDescent="0.3">
      <c r="A6" s="81"/>
      <c r="B6" s="75" t="s">
        <v>2829</v>
      </c>
      <c r="C6" s="41">
        <v>2839</v>
      </c>
      <c r="D6" s="40">
        <v>7647</v>
      </c>
      <c r="E6" s="41">
        <v>41203</v>
      </c>
      <c r="F6" s="40">
        <v>41203</v>
      </c>
      <c r="G6" s="41">
        <v>41203</v>
      </c>
      <c r="H6" s="40">
        <v>41203</v>
      </c>
      <c r="I6" s="39"/>
      <c r="J6" s="42"/>
      <c r="K6" s="39"/>
      <c r="L6" s="42"/>
      <c r="M6" s="39"/>
      <c r="N6" s="43">
        <v>219812.74733000001</v>
      </c>
      <c r="O6" s="44">
        <v>222085.69206</v>
      </c>
      <c r="P6" s="55" t="s">
        <v>1067</v>
      </c>
      <c r="Q6" s="11" t="s">
        <v>1305</v>
      </c>
      <c r="R6" s="23"/>
      <c r="U6" s="29"/>
      <c r="V6" s="133"/>
      <c r="X6" s="29"/>
      <c r="Y6" s="133"/>
      <c r="AA6" s="128"/>
      <c r="AB6" s="128"/>
      <c r="AC6" s="131"/>
      <c r="AD6" s="131"/>
      <c r="AE6" s="133"/>
    </row>
    <row r="7" spans="1:31" ht="36.75" thickBot="1" x14ac:dyDescent="0.3">
      <c r="A7" s="81"/>
      <c r="B7" s="75"/>
      <c r="C7" s="41"/>
      <c r="D7" s="40"/>
      <c r="E7" s="41"/>
      <c r="F7" s="40"/>
      <c r="G7" s="41"/>
      <c r="H7" s="40"/>
      <c r="I7" s="39"/>
      <c r="J7" s="42"/>
      <c r="K7" s="39"/>
      <c r="L7" s="42"/>
      <c r="M7" s="39"/>
      <c r="N7" s="43"/>
      <c r="O7" s="44"/>
      <c r="P7" s="55" t="s">
        <v>1069</v>
      </c>
      <c r="Q7" s="11" t="s">
        <v>1304</v>
      </c>
      <c r="R7" s="23"/>
      <c r="U7" s="29"/>
      <c r="V7" s="133"/>
      <c r="X7" s="29"/>
      <c r="Y7" s="133"/>
      <c r="AC7" s="131"/>
      <c r="AD7" s="131"/>
      <c r="AE7" s="133"/>
    </row>
    <row r="8" spans="1:31" ht="16.5" thickBot="1" x14ac:dyDescent="0.3">
      <c r="A8" s="81"/>
      <c r="B8" s="75" t="s">
        <v>2828</v>
      </c>
      <c r="C8" s="41">
        <v>2811</v>
      </c>
      <c r="D8" s="40">
        <v>4680</v>
      </c>
      <c r="E8" s="41">
        <v>21037</v>
      </c>
      <c r="F8" s="40">
        <v>21037</v>
      </c>
      <c r="G8" s="41">
        <v>21037</v>
      </c>
      <c r="H8" s="40">
        <v>21037</v>
      </c>
      <c r="I8" s="39"/>
      <c r="J8" s="42"/>
      <c r="K8" s="39"/>
      <c r="L8" s="42"/>
      <c r="M8" s="39"/>
      <c r="N8" s="43">
        <v>169074.40151000003</v>
      </c>
      <c r="O8" s="44">
        <v>270405.30544999999</v>
      </c>
      <c r="P8" s="55" t="s">
        <v>1306</v>
      </c>
      <c r="Q8" s="11" t="s">
        <v>1307</v>
      </c>
      <c r="R8" s="23"/>
      <c r="U8" s="29"/>
      <c r="V8" s="133"/>
      <c r="X8" s="29"/>
      <c r="Y8" s="133"/>
      <c r="AA8" s="128"/>
      <c r="AB8" s="128"/>
      <c r="AC8" s="131"/>
      <c r="AD8" s="131"/>
      <c r="AE8" s="133"/>
    </row>
    <row r="9" spans="1:31" ht="24.75" thickBot="1" x14ac:dyDescent="0.3">
      <c r="A9" s="81"/>
      <c r="B9" s="75" t="s">
        <v>2827</v>
      </c>
      <c r="C9" s="41">
        <v>332</v>
      </c>
      <c r="D9" s="40">
        <v>1170</v>
      </c>
      <c r="E9" s="41">
        <v>3869</v>
      </c>
      <c r="F9" s="40">
        <v>3869</v>
      </c>
      <c r="G9" s="41">
        <v>3869</v>
      </c>
      <c r="H9" s="40">
        <v>3869</v>
      </c>
      <c r="I9" s="39"/>
      <c r="J9" s="42"/>
      <c r="K9" s="39"/>
      <c r="L9" s="42"/>
      <c r="M9" s="39"/>
      <c r="N9" s="43">
        <v>383584.86073000001</v>
      </c>
      <c r="O9" s="44">
        <v>388589.79710000003</v>
      </c>
      <c r="P9" s="55" t="s">
        <v>1065</v>
      </c>
      <c r="Q9" s="11" t="s">
        <v>288</v>
      </c>
      <c r="R9" s="23"/>
      <c r="U9" s="29"/>
      <c r="V9" s="133"/>
      <c r="X9" s="29"/>
      <c r="Y9" s="133"/>
      <c r="AA9" s="128"/>
      <c r="AB9" s="128"/>
      <c r="AC9" s="131"/>
      <c r="AD9" s="131"/>
      <c r="AE9" s="133"/>
    </row>
    <row r="10" spans="1:31" ht="48.75" thickBot="1" x14ac:dyDescent="0.3">
      <c r="A10" s="81"/>
      <c r="B10" s="75" t="s">
        <v>2826</v>
      </c>
      <c r="C10" s="41">
        <v>245</v>
      </c>
      <c r="D10" s="40">
        <v>407</v>
      </c>
      <c r="E10" s="41">
        <v>636</v>
      </c>
      <c r="F10" s="40">
        <v>636</v>
      </c>
      <c r="G10" s="41">
        <v>636</v>
      </c>
      <c r="H10" s="40">
        <v>636</v>
      </c>
      <c r="I10" s="39"/>
      <c r="J10" s="42"/>
      <c r="K10" s="39"/>
      <c r="L10" s="42"/>
      <c r="M10" s="39"/>
      <c r="N10" s="43">
        <v>878367.69217000005</v>
      </c>
      <c r="O10" s="44">
        <v>827604.87999000004</v>
      </c>
      <c r="P10" s="55" t="s">
        <v>1058</v>
      </c>
      <c r="Q10" s="11" t="s">
        <v>1059</v>
      </c>
      <c r="R10" s="23"/>
      <c r="U10" s="29"/>
      <c r="V10" s="133"/>
      <c r="X10" s="29"/>
      <c r="Y10" s="133"/>
      <c r="AA10" s="128"/>
      <c r="AB10" s="128"/>
      <c r="AC10" s="131"/>
      <c r="AD10" s="131"/>
      <c r="AE10" s="133"/>
    </row>
    <row r="11" spans="1:31" ht="36.75" thickBot="1" x14ac:dyDescent="0.3">
      <c r="A11" s="81"/>
      <c r="B11" s="75"/>
      <c r="C11" s="41"/>
      <c r="D11" s="40"/>
      <c r="E11" s="41"/>
      <c r="F11" s="40"/>
      <c r="G11" s="41"/>
      <c r="H11" s="40"/>
      <c r="I11" s="39"/>
      <c r="J11" s="42"/>
      <c r="K11" s="39"/>
      <c r="L11" s="42"/>
      <c r="M11" s="39"/>
      <c r="N11" s="43"/>
      <c r="O11" s="44"/>
      <c r="P11" s="55" t="s">
        <v>1060</v>
      </c>
      <c r="Q11" s="11" t="s">
        <v>1061</v>
      </c>
      <c r="R11" s="23"/>
      <c r="U11" s="29"/>
      <c r="V11" s="133"/>
      <c r="X11" s="29"/>
      <c r="Y11" s="133"/>
      <c r="AC11" s="131"/>
      <c r="AD11" s="131"/>
      <c r="AE11" s="133"/>
    </row>
    <row r="12" spans="1:31" ht="24.75" thickBot="1" x14ac:dyDescent="0.3">
      <c r="A12" s="81"/>
      <c r="B12" s="75" t="s">
        <v>2693</v>
      </c>
      <c r="C12" s="41">
        <v>1151</v>
      </c>
      <c r="D12" s="40">
        <v>1164</v>
      </c>
      <c r="E12" s="41">
        <v>1233</v>
      </c>
      <c r="F12" s="40">
        <v>1233</v>
      </c>
      <c r="G12" s="41">
        <v>1233</v>
      </c>
      <c r="H12" s="40">
        <v>1233</v>
      </c>
      <c r="I12" s="39"/>
      <c r="J12" s="42"/>
      <c r="K12" s="39"/>
      <c r="L12" s="42"/>
      <c r="M12" s="39"/>
      <c r="N12" s="43">
        <v>790346.12552999996</v>
      </c>
      <c r="O12" s="44">
        <v>797901.50485999999</v>
      </c>
      <c r="P12" s="55" t="s">
        <v>1062</v>
      </c>
      <c r="Q12" s="11" t="s">
        <v>1063</v>
      </c>
      <c r="R12" s="23"/>
      <c r="U12" s="29"/>
      <c r="V12" s="133"/>
      <c r="X12" s="29"/>
      <c r="Y12" s="133"/>
      <c r="AA12" s="128"/>
      <c r="AB12" s="128"/>
      <c r="AC12" s="131"/>
      <c r="AD12" s="131"/>
      <c r="AE12" s="133"/>
    </row>
    <row r="13" spans="1:31" ht="60.75" thickBot="1" x14ac:dyDescent="0.3">
      <c r="A13" s="81"/>
      <c r="B13" s="75" t="s">
        <v>2825</v>
      </c>
      <c r="C13" s="41">
        <v>625</v>
      </c>
      <c r="D13" s="40">
        <v>865</v>
      </c>
      <c r="E13" s="41">
        <v>1538</v>
      </c>
      <c r="F13" s="40">
        <v>1538</v>
      </c>
      <c r="G13" s="41">
        <v>1538</v>
      </c>
      <c r="H13" s="40">
        <v>1538</v>
      </c>
      <c r="I13" s="39"/>
      <c r="J13" s="42"/>
      <c r="K13" s="39"/>
      <c r="L13" s="42"/>
      <c r="M13" s="39"/>
      <c r="N13" s="43">
        <v>17482.478940000001</v>
      </c>
      <c r="O13" s="44">
        <v>19929.016079999998</v>
      </c>
      <c r="P13" s="66" t="s">
        <v>2950</v>
      </c>
      <c r="Q13" s="11" t="s">
        <v>1064</v>
      </c>
      <c r="R13" s="23"/>
      <c r="U13" s="29"/>
      <c r="V13" s="133"/>
      <c r="X13" s="29"/>
      <c r="Y13" s="133"/>
      <c r="AA13" s="128"/>
      <c r="AB13" s="128"/>
      <c r="AC13" s="131"/>
      <c r="AD13" s="131"/>
      <c r="AE13" s="133"/>
    </row>
    <row r="14" spans="1:31" ht="24.75" thickBot="1" x14ac:dyDescent="0.3">
      <c r="A14" s="81"/>
      <c r="B14" s="75" t="s">
        <v>2824</v>
      </c>
      <c r="C14" s="41">
        <v>0</v>
      </c>
      <c r="D14" s="40">
        <v>0</v>
      </c>
      <c r="E14" s="41">
        <v>0</v>
      </c>
      <c r="F14" s="40">
        <v>0</v>
      </c>
      <c r="G14" s="41">
        <v>0</v>
      </c>
      <c r="H14" s="40">
        <v>0</v>
      </c>
      <c r="I14" s="39"/>
      <c r="J14" s="42"/>
      <c r="K14" s="39"/>
      <c r="L14" s="42"/>
      <c r="M14" s="39"/>
      <c r="N14" s="43">
        <v>227148.72089</v>
      </c>
      <c r="O14" s="44">
        <v>213788.96953</v>
      </c>
      <c r="P14" s="55" t="s">
        <v>1308</v>
      </c>
      <c r="Q14" s="11" t="s">
        <v>1309</v>
      </c>
      <c r="R14" s="23"/>
      <c r="U14" s="29"/>
      <c r="V14" s="133"/>
      <c r="X14" s="29"/>
      <c r="Y14" s="133"/>
      <c r="AA14" s="128"/>
      <c r="AB14" s="128"/>
      <c r="AC14" s="131"/>
      <c r="AD14" s="131"/>
      <c r="AE14" s="133"/>
    </row>
    <row r="15" spans="1:31" ht="36.75" thickBot="1" x14ac:dyDescent="0.3">
      <c r="A15" s="81"/>
      <c r="B15" s="75" t="s">
        <v>2823</v>
      </c>
      <c r="C15" s="41">
        <v>2398</v>
      </c>
      <c r="D15" s="40">
        <v>4530</v>
      </c>
      <c r="E15" s="41">
        <v>9757</v>
      </c>
      <c r="F15" s="40">
        <v>9757</v>
      </c>
      <c r="G15" s="41">
        <v>9757</v>
      </c>
      <c r="H15" s="40">
        <v>9757</v>
      </c>
      <c r="I15" s="39"/>
      <c r="J15" s="42"/>
      <c r="K15" s="39"/>
      <c r="L15" s="42"/>
      <c r="M15" s="39"/>
      <c r="N15" s="43">
        <v>78927.585349999994</v>
      </c>
      <c r="O15" s="44">
        <v>68636.13291</v>
      </c>
      <c r="P15" s="55" t="s">
        <v>1071</v>
      </c>
      <c r="Q15" s="11" t="s">
        <v>1068</v>
      </c>
      <c r="R15" s="23"/>
      <c r="U15" s="29"/>
      <c r="V15" s="133"/>
      <c r="X15" s="29"/>
      <c r="Y15" s="133"/>
      <c r="AA15" s="128"/>
      <c r="AB15" s="128"/>
      <c r="AC15" s="131"/>
      <c r="AD15" s="131"/>
      <c r="AE15" s="133"/>
    </row>
    <row r="16" spans="1:31" ht="24.75" thickBot="1" x14ac:dyDescent="0.3">
      <c r="A16" s="81"/>
      <c r="B16" s="75"/>
      <c r="C16" s="41"/>
      <c r="D16" s="40"/>
      <c r="E16" s="41"/>
      <c r="F16" s="40"/>
      <c r="G16" s="41"/>
      <c r="H16" s="40"/>
      <c r="I16" s="39"/>
      <c r="J16" s="42"/>
      <c r="K16" s="39"/>
      <c r="L16" s="42"/>
      <c r="M16" s="39"/>
      <c r="N16" s="43"/>
      <c r="O16" s="44"/>
      <c r="P16" s="55" t="s">
        <v>1072</v>
      </c>
      <c r="Q16" s="11" t="s">
        <v>1073</v>
      </c>
      <c r="R16" s="23"/>
      <c r="U16" s="29"/>
      <c r="V16" s="133"/>
      <c r="X16" s="29"/>
      <c r="Y16" s="133"/>
      <c r="AC16" s="131"/>
      <c r="AD16" s="131"/>
      <c r="AE16" s="133"/>
    </row>
    <row r="17" spans="1:31" ht="24.75" thickBot="1" x14ac:dyDescent="0.3">
      <c r="A17" s="81"/>
      <c r="B17" s="75"/>
      <c r="C17" s="41"/>
      <c r="D17" s="40"/>
      <c r="E17" s="41"/>
      <c r="F17" s="40"/>
      <c r="G17" s="41"/>
      <c r="H17" s="40"/>
      <c r="I17" s="39"/>
      <c r="J17" s="42"/>
      <c r="K17" s="39"/>
      <c r="L17" s="42"/>
      <c r="M17" s="39"/>
      <c r="N17" s="43"/>
      <c r="O17" s="44"/>
      <c r="P17" s="55" t="s">
        <v>1074</v>
      </c>
      <c r="Q17" s="11" t="s">
        <v>1075</v>
      </c>
      <c r="R17" s="23"/>
      <c r="U17" s="29"/>
      <c r="V17" s="133"/>
      <c r="X17" s="29"/>
      <c r="Y17" s="133"/>
      <c r="AC17" s="131"/>
      <c r="AD17" s="131"/>
      <c r="AE17" s="133"/>
    </row>
    <row r="18" spans="1:31" ht="16.5" thickBot="1" x14ac:dyDescent="0.3">
      <c r="A18" s="81"/>
      <c r="B18" s="75" t="s">
        <v>2822</v>
      </c>
      <c r="C18" s="41">
        <v>115</v>
      </c>
      <c r="D18" s="40">
        <v>420</v>
      </c>
      <c r="E18" s="41">
        <v>469</v>
      </c>
      <c r="F18" s="40">
        <v>469</v>
      </c>
      <c r="G18" s="41">
        <v>469</v>
      </c>
      <c r="H18" s="40">
        <v>469</v>
      </c>
      <c r="I18" s="39"/>
      <c r="J18" s="42"/>
      <c r="K18" s="39"/>
      <c r="L18" s="42"/>
      <c r="M18" s="39"/>
      <c r="N18" s="43">
        <v>31438.972469999993</v>
      </c>
      <c r="O18" s="44">
        <v>68922.071449999989</v>
      </c>
      <c r="P18" s="55" t="s">
        <v>1076</v>
      </c>
      <c r="Q18" s="11" t="s">
        <v>1077</v>
      </c>
      <c r="R18" s="23"/>
      <c r="U18" s="29"/>
      <c r="V18" s="133"/>
      <c r="X18" s="29"/>
      <c r="Y18" s="133"/>
      <c r="AA18" s="128"/>
      <c r="AB18" s="128"/>
      <c r="AC18" s="131"/>
      <c r="AD18" s="131"/>
      <c r="AE18" s="133"/>
    </row>
    <row r="19" spans="1:31" ht="48.75" thickBot="1" x14ac:dyDescent="0.3">
      <c r="A19" s="81"/>
      <c r="B19" s="75"/>
      <c r="C19" s="41"/>
      <c r="D19" s="40"/>
      <c r="E19" s="41"/>
      <c r="F19" s="40"/>
      <c r="G19" s="41"/>
      <c r="H19" s="40"/>
      <c r="I19" s="39"/>
      <c r="J19" s="42"/>
      <c r="K19" s="39"/>
      <c r="L19" s="42"/>
      <c r="M19" s="39"/>
      <c r="N19" s="43"/>
      <c r="O19" s="44"/>
      <c r="P19" s="66" t="s">
        <v>2951</v>
      </c>
      <c r="Q19" s="11" t="s">
        <v>1070</v>
      </c>
      <c r="R19" s="23"/>
      <c r="U19" s="29"/>
      <c r="V19" s="133"/>
      <c r="X19" s="29"/>
      <c r="Y19" s="133"/>
      <c r="AC19" s="131"/>
      <c r="AD19" s="131"/>
      <c r="AE19" s="133"/>
    </row>
    <row r="20" spans="1:31" ht="16.5" thickBot="1" x14ac:dyDescent="0.3">
      <c r="A20" s="81"/>
      <c r="B20" s="75"/>
      <c r="C20" s="41"/>
      <c r="D20" s="40"/>
      <c r="E20" s="41"/>
      <c r="F20" s="40"/>
      <c r="G20" s="41"/>
      <c r="H20" s="40"/>
      <c r="I20" s="39"/>
      <c r="J20" s="42"/>
      <c r="K20" s="39"/>
      <c r="L20" s="42"/>
      <c r="M20" s="39"/>
      <c r="N20" s="43"/>
      <c r="O20" s="44"/>
      <c r="P20" s="55" t="s">
        <v>1078</v>
      </c>
      <c r="Q20" s="11" t="s">
        <v>1079</v>
      </c>
      <c r="R20" s="23"/>
      <c r="U20" s="29"/>
      <c r="V20" s="133"/>
      <c r="X20" s="29"/>
      <c r="Y20" s="133"/>
      <c r="AC20" s="131"/>
      <c r="AD20" s="131"/>
      <c r="AE20" s="133"/>
    </row>
    <row r="21" spans="1:31" ht="24.75" thickBot="1" x14ac:dyDescent="0.3">
      <c r="A21" s="81"/>
      <c r="B21" s="75" t="s">
        <v>2821</v>
      </c>
      <c r="C21" s="41">
        <v>660</v>
      </c>
      <c r="D21" s="40">
        <v>1371</v>
      </c>
      <c r="E21" s="41">
        <v>2798</v>
      </c>
      <c r="F21" s="40">
        <v>2798</v>
      </c>
      <c r="G21" s="41">
        <v>2798</v>
      </c>
      <c r="H21" s="40">
        <v>2798</v>
      </c>
      <c r="I21" s="39"/>
      <c r="J21" s="42"/>
      <c r="K21" s="39"/>
      <c r="L21" s="42"/>
      <c r="M21" s="39"/>
      <c r="N21" s="43">
        <v>374951.68695999996</v>
      </c>
      <c r="O21" s="44">
        <v>390583.14005999995</v>
      </c>
      <c r="P21" s="66" t="s">
        <v>2952</v>
      </c>
      <c r="Q21" s="11" t="s">
        <v>1310</v>
      </c>
      <c r="R21" s="23"/>
      <c r="U21" s="29"/>
      <c r="V21" s="133"/>
      <c r="X21" s="29"/>
      <c r="Y21" s="133"/>
      <c r="AA21" s="128"/>
      <c r="AB21" s="128"/>
      <c r="AC21" s="131"/>
      <c r="AD21" s="131"/>
      <c r="AE21" s="133"/>
    </row>
    <row r="22" spans="1:31" ht="24.75" thickBot="1" x14ac:dyDescent="0.3">
      <c r="A22" s="81"/>
      <c r="B22" s="75" t="s">
        <v>2820</v>
      </c>
      <c r="C22" s="41">
        <v>1586</v>
      </c>
      <c r="D22" s="40">
        <v>1673</v>
      </c>
      <c r="E22" s="41">
        <v>3489</v>
      </c>
      <c r="F22" s="40">
        <v>3489</v>
      </c>
      <c r="G22" s="41">
        <v>3489</v>
      </c>
      <c r="H22" s="40">
        <v>3489</v>
      </c>
      <c r="I22" s="39"/>
      <c r="J22" s="42"/>
      <c r="K22" s="39"/>
      <c r="L22" s="42"/>
      <c r="M22" s="39"/>
      <c r="N22" s="43">
        <v>64725.148329999982</v>
      </c>
      <c r="O22" s="44">
        <v>30358.073429999997</v>
      </c>
      <c r="P22" s="55" t="s">
        <v>1085</v>
      </c>
      <c r="Q22" s="11" t="s">
        <v>1086</v>
      </c>
      <c r="R22" s="23"/>
      <c r="U22" s="29"/>
      <c r="V22" s="133"/>
      <c r="X22" s="29"/>
      <c r="Y22" s="133"/>
      <c r="AA22" s="128"/>
      <c r="AB22" s="128"/>
      <c r="AC22" s="131"/>
      <c r="AD22" s="131"/>
      <c r="AE22" s="133"/>
    </row>
    <row r="23" spans="1:31" ht="16.5" thickBot="1" x14ac:dyDescent="0.3">
      <c r="A23" s="81"/>
      <c r="B23" s="75"/>
      <c r="C23" s="41"/>
      <c r="D23" s="40"/>
      <c r="E23" s="41"/>
      <c r="F23" s="40"/>
      <c r="G23" s="41"/>
      <c r="H23" s="40"/>
      <c r="I23" s="39"/>
      <c r="J23" s="42"/>
      <c r="K23" s="39"/>
      <c r="L23" s="42"/>
      <c r="M23" s="39"/>
      <c r="N23" s="43"/>
      <c r="O23" s="44"/>
      <c r="P23" s="55" t="s">
        <v>1087</v>
      </c>
      <c r="Q23" s="11" t="s">
        <v>1088</v>
      </c>
      <c r="R23" s="23"/>
      <c r="U23" s="29"/>
      <c r="V23" s="133"/>
      <c r="X23" s="29"/>
      <c r="Y23" s="133"/>
      <c r="AC23" s="131"/>
      <c r="AD23" s="131"/>
      <c r="AE23" s="133"/>
    </row>
    <row r="24" spans="1:31" ht="24.75" thickBot="1" x14ac:dyDescent="0.3">
      <c r="A24" s="81"/>
      <c r="B24" s="75" t="s">
        <v>2819</v>
      </c>
      <c r="C24" s="41">
        <v>0</v>
      </c>
      <c r="D24" s="40">
        <v>0</v>
      </c>
      <c r="E24" s="41">
        <v>0</v>
      </c>
      <c r="F24" s="40">
        <v>0</v>
      </c>
      <c r="G24" s="41">
        <v>0</v>
      </c>
      <c r="H24" s="40">
        <v>0</v>
      </c>
      <c r="I24" s="39"/>
      <c r="J24" s="42"/>
      <c r="K24" s="39"/>
      <c r="L24" s="42"/>
      <c r="M24" s="39"/>
      <c r="N24" s="43">
        <v>3678.5311000000006</v>
      </c>
      <c r="O24" s="44">
        <v>4452.2346500000003</v>
      </c>
      <c r="P24" s="55" t="s">
        <v>1089</v>
      </c>
      <c r="Q24" s="11" t="s">
        <v>1090</v>
      </c>
      <c r="R24" s="23"/>
      <c r="U24" s="29"/>
      <c r="V24" s="133"/>
      <c r="X24" s="29"/>
      <c r="Y24" s="133"/>
      <c r="AA24" s="128"/>
      <c r="AB24" s="128"/>
      <c r="AC24" s="131"/>
      <c r="AD24" s="131"/>
      <c r="AE24" s="133"/>
    </row>
    <row r="25" spans="1:31" ht="24.75" thickBot="1" x14ac:dyDescent="0.3">
      <c r="A25" s="81"/>
      <c r="B25" s="75"/>
      <c r="C25" s="41"/>
      <c r="D25" s="40"/>
      <c r="E25" s="41"/>
      <c r="F25" s="40"/>
      <c r="G25" s="41"/>
      <c r="H25" s="40"/>
      <c r="I25" s="39"/>
      <c r="J25" s="42"/>
      <c r="K25" s="39"/>
      <c r="L25" s="42"/>
      <c r="M25" s="39"/>
      <c r="N25" s="43"/>
      <c r="O25" s="44"/>
      <c r="P25" s="66" t="s">
        <v>2953</v>
      </c>
      <c r="Q25" s="11" t="s">
        <v>1091</v>
      </c>
      <c r="R25" s="23"/>
      <c r="U25" s="29"/>
      <c r="V25" s="133"/>
      <c r="X25" s="29"/>
      <c r="Y25" s="133"/>
      <c r="AC25" s="131"/>
      <c r="AD25" s="131"/>
      <c r="AE25" s="133"/>
    </row>
    <row r="26" spans="1:31" ht="32.25" thickBot="1" x14ac:dyDescent="0.3">
      <c r="A26" s="81"/>
      <c r="B26" s="75" t="s">
        <v>2818</v>
      </c>
      <c r="C26" s="41">
        <v>2539</v>
      </c>
      <c r="D26" s="40">
        <v>2628</v>
      </c>
      <c r="E26" s="41">
        <v>4595</v>
      </c>
      <c r="F26" s="40">
        <v>4595</v>
      </c>
      <c r="G26" s="41">
        <v>4595</v>
      </c>
      <c r="H26" s="40">
        <v>4595</v>
      </c>
      <c r="I26" s="39"/>
      <c r="J26" s="42"/>
      <c r="K26" s="39"/>
      <c r="L26" s="42"/>
      <c r="M26" s="39"/>
      <c r="N26" s="43">
        <v>38796.20218</v>
      </c>
      <c r="O26" s="44">
        <v>38094.953089999995</v>
      </c>
      <c r="P26" s="55" t="s">
        <v>1080</v>
      </c>
      <c r="Q26" s="11" t="s">
        <v>1081</v>
      </c>
      <c r="R26" s="23"/>
      <c r="U26" s="29"/>
      <c r="V26" s="133"/>
      <c r="X26" s="29"/>
      <c r="Y26" s="133"/>
      <c r="AA26" s="128"/>
      <c r="AB26" s="128"/>
      <c r="AC26" s="131"/>
      <c r="AD26" s="131"/>
      <c r="AE26" s="133"/>
    </row>
    <row r="27" spans="1:31" ht="16.5" thickBot="1" x14ac:dyDescent="0.3">
      <c r="A27" s="81"/>
      <c r="B27" s="75"/>
      <c r="C27" s="41"/>
      <c r="D27" s="40"/>
      <c r="E27" s="41"/>
      <c r="F27" s="40"/>
      <c r="G27" s="41"/>
      <c r="H27" s="40"/>
      <c r="I27" s="39"/>
      <c r="J27" s="42"/>
      <c r="K27" s="39"/>
      <c r="L27" s="42"/>
      <c r="M27" s="39"/>
      <c r="N27" s="43"/>
      <c r="O27" s="44"/>
      <c r="P27" s="55" t="s">
        <v>1082</v>
      </c>
      <c r="Q27" s="11" t="s">
        <v>1083</v>
      </c>
      <c r="R27" s="23"/>
      <c r="U27" s="29"/>
      <c r="V27" s="133"/>
      <c r="X27" s="29"/>
      <c r="Y27" s="133"/>
      <c r="AC27" s="131"/>
      <c r="AD27" s="131"/>
      <c r="AE27" s="133"/>
    </row>
    <row r="28" spans="1:31" ht="36.75" thickBot="1" x14ac:dyDescent="0.3">
      <c r="A28" s="81"/>
      <c r="B28" s="75"/>
      <c r="C28" s="41"/>
      <c r="D28" s="40"/>
      <c r="E28" s="41"/>
      <c r="F28" s="40"/>
      <c r="G28" s="41"/>
      <c r="H28" s="40"/>
      <c r="I28" s="39"/>
      <c r="J28" s="42"/>
      <c r="K28" s="39"/>
      <c r="L28" s="42"/>
      <c r="M28" s="39"/>
      <c r="N28" s="43"/>
      <c r="O28" s="44"/>
      <c r="P28" s="55" t="s">
        <v>1084</v>
      </c>
      <c r="Q28" s="11" t="s">
        <v>1066</v>
      </c>
      <c r="R28" s="23"/>
      <c r="U28" s="29"/>
      <c r="V28" s="133"/>
      <c r="X28" s="29"/>
      <c r="Y28" s="133"/>
      <c r="AC28" s="131"/>
      <c r="AD28" s="131"/>
      <c r="AE28" s="133"/>
    </row>
    <row r="29" spans="1:31" ht="16.5" thickBot="1" x14ac:dyDescent="0.3">
      <c r="A29" s="81"/>
      <c r="B29" s="75" t="s">
        <v>2845</v>
      </c>
      <c r="C29" s="41">
        <v>180</v>
      </c>
      <c r="D29" s="40">
        <v>253</v>
      </c>
      <c r="E29" s="41">
        <v>442</v>
      </c>
      <c r="F29" s="40">
        <v>442</v>
      </c>
      <c r="G29" s="41">
        <v>442</v>
      </c>
      <c r="H29" s="40">
        <v>442</v>
      </c>
      <c r="I29" s="39"/>
      <c r="J29" s="42"/>
      <c r="K29" s="39"/>
      <c r="L29" s="42"/>
      <c r="M29" s="39"/>
      <c r="N29" s="43">
        <v>18463.408919999998</v>
      </c>
      <c r="O29" s="44">
        <v>3769.50542</v>
      </c>
      <c r="P29" s="55" t="s">
        <v>1311</v>
      </c>
      <c r="Q29" s="11" t="s">
        <v>1312</v>
      </c>
      <c r="R29" s="23"/>
      <c r="U29" s="29"/>
      <c r="V29" s="133"/>
      <c r="X29" s="29"/>
      <c r="Y29" s="133"/>
      <c r="AA29" s="128"/>
      <c r="AB29" s="128"/>
      <c r="AC29" s="131"/>
      <c r="AD29" s="131"/>
      <c r="AE29" s="133"/>
    </row>
    <row r="30" spans="1:31" ht="32.25" thickBot="1" x14ac:dyDescent="0.3">
      <c r="A30" s="81"/>
      <c r="B30" s="75" t="s">
        <v>2817</v>
      </c>
      <c r="C30" s="41">
        <v>280</v>
      </c>
      <c r="D30" s="40">
        <v>700</v>
      </c>
      <c r="E30" s="41">
        <v>2372</v>
      </c>
      <c r="F30" s="40">
        <v>2372</v>
      </c>
      <c r="G30" s="41">
        <v>2372</v>
      </c>
      <c r="H30" s="40">
        <v>2372</v>
      </c>
      <c r="I30" s="39"/>
      <c r="J30" s="42"/>
      <c r="K30" s="39"/>
      <c r="L30" s="42"/>
      <c r="M30" s="39"/>
      <c r="N30" s="43">
        <v>5427.4282899999989</v>
      </c>
      <c r="O30" s="44">
        <v>4812.2788499999997</v>
      </c>
      <c r="P30" s="55" t="s">
        <v>1313</v>
      </c>
      <c r="Q30" s="11" t="s">
        <v>96</v>
      </c>
      <c r="R30" s="23"/>
      <c r="U30" s="29"/>
      <c r="V30" s="133"/>
      <c r="X30" s="29"/>
      <c r="Y30" s="133"/>
      <c r="AA30" s="128"/>
      <c r="AB30" s="128"/>
      <c r="AC30" s="131"/>
      <c r="AD30" s="131"/>
      <c r="AE30" s="133"/>
    </row>
    <row r="31" spans="1:31" ht="24.75" thickBot="1" x14ac:dyDescent="0.3">
      <c r="A31" s="81"/>
      <c r="B31" s="75" t="s">
        <v>2816</v>
      </c>
      <c r="C31" s="41">
        <v>0</v>
      </c>
      <c r="D31" s="40">
        <v>0</v>
      </c>
      <c r="E31" s="41">
        <v>0</v>
      </c>
      <c r="F31" s="40">
        <v>0</v>
      </c>
      <c r="G31" s="41">
        <v>0</v>
      </c>
      <c r="H31" s="40">
        <v>0</v>
      </c>
      <c r="I31" s="39"/>
      <c r="J31" s="42"/>
      <c r="K31" s="39"/>
      <c r="L31" s="42"/>
      <c r="M31" s="39"/>
      <c r="N31" s="43">
        <v>2773.6959700000002</v>
      </c>
      <c r="O31" s="44">
        <v>1777.4017400000002</v>
      </c>
      <c r="P31" s="55" t="s">
        <v>1314</v>
      </c>
      <c r="Q31" s="11" t="s">
        <v>1315</v>
      </c>
      <c r="R31" s="23"/>
      <c r="U31" s="29"/>
      <c r="V31" s="133"/>
      <c r="X31" s="29"/>
      <c r="Y31" s="133"/>
      <c r="AA31" s="128"/>
      <c r="AB31" s="128"/>
      <c r="AC31" s="131"/>
      <c r="AD31" s="131"/>
      <c r="AE31" s="133"/>
    </row>
    <row r="32" spans="1:31" ht="24.75" thickBot="1" x14ac:dyDescent="0.3">
      <c r="A32" s="81"/>
      <c r="B32" s="75"/>
      <c r="C32" s="41"/>
      <c r="D32" s="40"/>
      <c r="E32" s="41"/>
      <c r="F32" s="40"/>
      <c r="G32" s="41"/>
      <c r="H32" s="40"/>
      <c r="I32" s="39"/>
      <c r="J32" s="42"/>
      <c r="K32" s="39"/>
      <c r="L32" s="42"/>
      <c r="M32" s="39"/>
      <c r="N32" s="43"/>
      <c r="O32" s="44"/>
      <c r="P32" s="55" t="s">
        <v>1316</v>
      </c>
      <c r="Q32" s="11" t="s">
        <v>1317</v>
      </c>
      <c r="R32" s="23"/>
      <c r="U32" s="29"/>
      <c r="V32" s="133"/>
      <c r="X32" s="29"/>
      <c r="Y32" s="133"/>
      <c r="AC32" s="131"/>
      <c r="AD32" s="131"/>
      <c r="AE32" s="133"/>
    </row>
    <row r="33" spans="1:31" ht="16.5" thickBot="1" x14ac:dyDescent="0.3">
      <c r="A33" s="81"/>
      <c r="B33" s="75" t="s">
        <v>1094</v>
      </c>
      <c r="C33" s="41">
        <v>8654</v>
      </c>
      <c r="D33" s="40">
        <v>12439</v>
      </c>
      <c r="E33" s="41">
        <v>21074</v>
      </c>
      <c r="F33" s="40">
        <v>21074</v>
      </c>
      <c r="G33" s="41">
        <v>21074</v>
      </c>
      <c r="H33" s="40">
        <v>21074</v>
      </c>
      <c r="I33" s="39"/>
      <c r="J33" s="42"/>
      <c r="K33" s="39"/>
      <c r="L33" s="42"/>
      <c r="M33" s="39"/>
      <c r="N33" s="43">
        <v>128694.50750000001</v>
      </c>
      <c r="O33" s="44">
        <v>179582.30919</v>
      </c>
      <c r="P33" s="55" t="s">
        <v>848</v>
      </c>
      <c r="Q33" s="11" t="s">
        <v>848</v>
      </c>
      <c r="R33" s="23"/>
      <c r="U33" s="29"/>
      <c r="V33" s="133"/>
      <c r="X33" s="29"/>
      <c r="Y33" s="133"/>
      <c r="AA33" s="128"/>
      <c r="AB33" s="128"/>
      <c r="AC33" s="131"/>
      <c r="AD33" s="131"/>
      <c r="AE33" s="133"/>
    </row>
    <row r="34" spans="1:31" ht="16.5" thickBot="1" x14ac:dyDescent="0.3">
      <c r="A34" s="81"/>
      <c r="B34" s="77" t="s">
        <v>3900</v>
      </c>
      <c r="C34" s="41">
        <v>0</v>
      </c>
      <c r="D34" s="40">
        <v>15200</v>
      </c>
      <c r="E34" s="41">
        <v>46100</v>
      </c>
      <c r="F34" s="40">
        <v>46100</v>
      </c>
      <c r="G34" s="41">
        <v>46100</v>
      </c>
      <c r="H34" s="40">
        <v>46100</v>
      </c>
      <c r="I34" s="41"/>
      <c r="J34" s="40"/>
      <c r="K34" s="41"/>
      <c r="L34" s="40"/>
      <c r="M34" s="41"/>
      <c r="N34" s="43"/>
      <c r="O34" s="41"/>
      <c r="P34" s="65" t="s">
        <v>848</v>
      </c>
      <c r="Q34" s="11" t="s">
        <v>848</v>
      </c>
      <c r="R34" s="23"/>
      <c r="U34" s="29"/>
      <c r="V34" s="133"/>
      <c r="X34" s="29"/>
      <c r="Y34" s="133"/>
      <c r="AC34" s="131"/>
      <c r="AD34" s="131"/>
      <c r="AE34" s="133"/>
    </row>
    <row r="35" spans="1:31" ht="16.5" thickBot="1" x14ac:dyDescent="0.3">
      <c r="A35" s="147" t="s">
        <v>20</v>
      </c>
      <c r="B35" s="148"/>
      <c r="C35" s="28">
        <f>SUM(C36:C53)</f>
        <v>15000</v>
      </c>
      <c r="D35" s="28">
        <f t="shared" ref="D35:H35" si="1">SUM(D36:D53)</f>
        <v>158500</v>
      </c>
      <c r="E35" s="28">
        <f t="shared" si="1"/>
        <v>253200</v>
      </c>
      <c r="F35" s="28">
        <f t="shared" si="1"/>
        <v>253200</v>
      </c>
      <c r="G35" s="28">
        <f t="shared" si="1"/>
        <v>253200</v>
      </c>
      <c r="H35" s="28">
        <f t="shared" si="1"/>
        <v>253200</v>
      </c>
      <c r="I35" s="156" t="s">
        <v>2569</v>
      </c>
      <c r="J35" s="156"/>
      <c r="K35" s="156"/>
      <c r="L35" s="156"/>
      <c r="M35" s="156"/>
      <c r="N35" s="5">
        <f>SUM(N36:N53)</f>
        <v>522965.41662000003</v>
      </c>
      <c r="O35" s="5">
        <f>SUM(O36:O53)</f>
        <v>720249.8483099998</v>
      </c>
      <c r="P35" s="59"/>
      <c r="Q35" s="74"/>
      <c r="R35" s="22"/>
      <c r="U35" s="29"/>
      <c r="V35" s="133"/>
      <c r="X35" s="29"/>
      <c r="Y35" s="133"/>
      <c r="AA35" s="127"/>
      <c r="AB35" s="127"/>
      <c r="AC35" s="131"/>
      <c r="AD35" s="131"/>
      <c r="AE35" s="133"/>
    </row>
    <row r="36" spans="1:31" ht="32.25" thickBot="1" x14ac:dyDescent="0.3">
      <c r="A36" s="81"/>
      <c r="B36" s="77" t="s">
        <v>2804</v>
      </c>
      <c r="C36" s="41">
        <v>0</v>
      </c>
      <c r="D36" s="40">
        <v>0</v>
      </c>
      <c r="E36" s="41">
        <v>9400</v>
      </c>
      <c r="F36" s="40">
        <v>9400</v>
      </c>
      <c r="G36" s="41">
        <v>9400</v>
      </c>
      <c r="H36" s="40">
        <v>9400</v>
      </c>
      <c r="I36" s="36"/>
      <c r="J36" s="40"/>
      <c r="K36" s="36"/>
      <c r="L36" s="40"/>
      <c r="M36" s="36"/>
      <c r="N36" s="43">
        <v>37921.081640000004</v>
      </c>
      <c r="O36" s="44">
        <v>38252.093740000004</v>
      </c>
      <c r="P36" s="66" t="s">
        <v>2966</v>
      </c>
      <c r="Q36" s="56" t="s">
        <v>78</v>
      </c>
      <c r="R36" s="23"/>
      <c r="U36" s="29"/>
      <c r="V36" s="133"/>
      <c r="X36" s="29"/>
      <c r="Y36" s="133"/>
      <c r="AA36" s="126"/>
      <c r="AB36" s="126"/>
      <c r="AC36" s="131"/>
      <c r="AD36" s="131"/>
      <c r="AE36" s="133"/>
    </row>
    <row r="37" spans="1:31" ht="24.75" thickBot="1" x14ac:dyDescent="0.3">
      <c r="A37" s="81"/>
      <c r="B37" s="77" t="s">
        <v>2803</v>
      </c>
      <c r="C37" s="41">
        <v>4000</v>
      </c>
      <c r="D37" s="40">
        <v>4800</v>
      </c>
      <c r="E37" s="41">
        <v>5500</v>
      </c>
      <c r="F37" s="40">
        <v>5500</v>
      </c>
      <c r="G37" s="41">
        <v>5500</v>
      </c>
      <c r="H37" s="40">
        <v>5500</v>
      </c>
      <c r="I37" s="37"/>
      <c r="J37" s="40"/>
      <c r="K37" s="37"/>
      <c r="L37" s="40"/>
      <c r="M37" s="37"/>
      <c r="N37" s="43">
        <v>26394.242429999998</v>
      </c>
      <c r="O37" s="44">
        <v>30192.947030000003</v>
      </c>
      <c r="P37" s="66" t="s">
        <v>2967</v>
      </c>
      <c r="Q37" s="56" t="s">
        <v>79</v>
      </c>
      <c r="R37" s="23"/>
      <c r="U37" s="29"/>
      <c r="V37" s="133"/>
      <c r="X37" s="29"/>
      <c r="Y37" s="133"/>
      <c r="AA37" s="126"/>
      <c r="AB37" s="126"/>
      <c r="AC37" s="131"/>
      <c r="AD37" s="131"/>
      <c r="AE37" s="133"/>
    </row>
    <row r="38" spans="1:31" ht="36.75" thickBot="1" x14ac:dyDescent="0.3">
      <c r="A38" s="82"/>
      <c r="B38" s="77" t="s">
        <v>2802</v>
      </c>
      <c r="C38" s="41">
        <v>0</v>
      </c>
      <c r="D38" s="40">
        <v>132800</v>
      </c>
      <c r="E38" s="41">
        <v>135700</v>
      </c>
      <c r="F38" s="40">
        <v>135700</v>
      </c>
      <c r="G38" s="41">
        <v>135700</v>
      </c>
      <c r="H38" s="40">
        <v>135700</v>
      </c>
      <c r="I38" s="36"/>
      <c r="J38" s="40"/>
      <c r="K38" s="36"/>
      <c r="L38" s="40"/>
      <c r="M38" s="36"/>
      <c r="N38" s="43">
        <v>133608.10506</v>
      </c>
      <c r="O38" s="44">
        <v>323172.79794999992</v>
      </c>
      <c r="P38" s="66" t="s">
        <v>2969</v>
      </c>
      <c r="Q38" s="56" t="s">
        <v>80</v>
      </c>
      <c r="R38" s="23"/>
      <c r="U38" s="29"/>
      <c r="V38" s="133"/>
      <c r="X38" s="29"/>
      <c r="Y38" s="133"/>
      <c r="AA38" s="126"/>
      <c r="AB38" s="126"/>
      <c r="AC38" s="131"/>
      <c r="AD38" s="131"/>
      <c r="AE38" s="133"/>
    </row>
    <row r="39" spans="1:31" ht="24.75" thickBot="1" x14ac:dyDescent="0.3">
      <c r="A39" s="82"/>
      <c r="B39" s="77"/>
      <c r="C39" s="41"/>
      <c r="D39" s="40"/>
      <c r="E39" s="41"/>
      <c r="F39" s="40"/>
      <c r="G39" s="41"/>
      <c r="H39" s="40"/>
      <c r="I39" s="36"/>
      <c r="J39" s="40"/>
      <c r="K39" s="36"/>
      <c r="L39" s="40"/>
      <c r="M39" s="36"/>
      <c r="N39" s="43"/>
      <c r="O39" s="44"/>
      <c r="P39" s="66" t="s">
        <v>2968</v>
      </c>
      <c r="Q39" s="56" t="s">
        <v>3897</v>
      </c>
      <c r="R39" s="23"/>
      <c r="U39" s="29"/>
      <c r="V39" s="133"/>
      <c r="X39" s="29"/>
      <c r="Y39" s="133"/>
      <c r="AC39" s="131"/>
      <c r="AD39" s="131"/>
      <c r="AE39" s="133"/>
    </row>
    <row r="40" spans="1:31" ht="24.75" thickBot="1" x14ac:dyDescent="0.3">
      <c r="A40" s="82"/>
      <c r="B40" s="77" t="s">
        <v>2801</v>
      </c>
      <c r="C40" s="41">
        <v>0</v>
      </c>
      <c r="D40" s="40">
        <v>0</v>
      </c>
      <c r="E40" s="41">
        <v>0</v>
      </c>
      <c r="F40" s="40">
        <v>0</v>
      </c>
      <c r="G40" s="41">
        <v>0</v>
      </c>
      <c r="H40" s="40">
        <v>0</v>
      </c>
      <c r="I40" s="36"/>
      <c r="J40" s="40"/>
      <c r="K40" s="36"/>
      <c r="L40" s="40"/>
      <c r="M40" s="36"/>
      <c r="N40" s="43">
        <v>32217.060189999997</v>
      </c>
      <c r="O40" s="44">
        <v>26428.417900000008</v>
      </c>
      <c r="P40" s="55" t="s">
        <v>2844</v>
      </c>
      <c r="Q40" s="56" t="s">
        <v>81</v>
      </c>
      <c r="R40" s="23"/>
      <c r="U40" s="29"/>
      <c r="V40" s="133"/>
      <c r="X40" s="29"/>
      <c r="Y40" s="133"/>
      <c r="AA40" s="126"/>
      <c r="AB40" s="126"/>
      <c r="AC40" s="131"/>
      <c r="AD40" s="131"/>
      <c r="AE40" s="133"/>
    </row>
    <row r="41" spans="1:31" ht="16.5" thickBot="1" x14ac:dyDescent="0.3">
      <c r="A41" s="82"/>
      <c r="B41" s="77" t="s">
        <v>2800</v>
      </c>
      <c r="C41" s="41">
        <v>1900</v>
      </c>
      <c r="D41" s="40">
        <v>1900</v>
      </c>
      <c r="E41" s="41">
        <v>6300</v>
      </c>
      <c r="F41" s="40">
        <v>6300</v>
      </c>
      <c r="G41" s="41">
        <v>6300</v>
      </c>
      <c r="H41" s="40">
        <v>6300</v>
      </c>
      <c r="I41" s="36"/>
      <c r="J41" s="40"/>
      <c r="K41" s="36"/>
      <c r="L41" s="40"/>
      <c r="M41" s="36"/>
      <c r="N41" s="43">
        <v>33643.720880000001</v>
      </c>
      <c r="O41" s="44">
        <v>30555.98215</v>
      </c>
      <c r="P41" s="55" t="s">
        <v>82</v>
      </c>
      <c r="Q41" s="56" t="s">
        <v>83</v>
      </c>
      <c r="R41" s="23"/>
      <c r="U41" s="29"/>
      <c r="V41" s="133"/>
      <c r="X41" s="29"/>
      <c r="Y41" s="133"/>
      <c r="AA41" s="126"/>
      <c r="AB41" s="126"/>
      <c r="AC41" s="131"/>
      <c r="AD41" s="131"/>
      <c r="AE41" s="133"/>
    </row>
    <row r="42" spans="1:31" ht="24.75" thickBot="1" x14ac:dyDescent="0.3">
      <c r="A42" s="82"/>
      <c r="B42" s="77" t="s">
        <v>2799</v>
      </c>
      <c r="C42" s="41">
        <v>0</v>
      </c>
      <c r="D42" s="40">
        <v>0</v>
      </c>
      <c r="E42" s="41">
        <v>5800</v>
      </c>
      <c r="F42" s="40">
        <v>5800</v>
      </c>
      <c r="G42" s="41">
        <v>5800</v>
      </c>
      <c r="H42" s="40">
        <v>5800</v>
      </c>
      <c r="I42" s="36"/>
      <c r="J42" s="40"/>
      <c r="K42" s="36"/>
      <c r="L42" s="40"/>
      <c r="M42" s="36"/>
      <c r="N42" s="43">
        <v>4638.8138499999986</v>
      </c>
      <c r="O42" s="44">
        <v>5135.8829100000003</v>
      </c>
      <c r="P42" s="55" t="s">
        <v>84</v>
      </c>
      <c r="Q42" s="56" t="s">
        <v>85</v>
      </c>
      <c r="R42" s="23"/>
      <c r="U42" s="29"/>
      <c r="V42" s="133"/>
      <c r="X42" s="29"/>
      <c r="Y42" s="133"/>
      <c r="AA42" s="126"/>
      <c r="AB42" s="126"/>
      <c r="AC42" s="131"/>
      <c r="AD42" s="131"/>
      <c r="AE42" s="133"/>
    </row>
    <row r="43" spans="1:31" ht="36.75" thickBot="1" x14ac:dyDescent="0.3">
      <c r="A43" s="82"/>
      <c r="B43" s="77"/>
      <c r="C43" s="41"/>
      <c r="D43" s="40"/>
      <c r="E43" s="41"/>
      <c r="F43" s="40"/>
      <c r="G43" s="41"/>
      <c r="H43" s="40"/>
      <c r="I43" s="36"/>
      <c r="J43" s="40"/>
      <c r="K43" s="36"/>
      <c r="L43" s="40"/>
      <c r="M43" s="36"/>
      <c r="N43" s="43"/>
      <c r="O43" s="44"/>
      <c r="P43" s="55" t="s">
        <v>2909</v>
      </c>
      <c r="Q43" s="56" t="s">
        <v>86</v>
      </c>
      <c r="R43" s="23"/>
      <c r="U43" s="29"/>
      <c r="V43" s="133"/>
      <c r="X43" s="29"/>
      <c r="Y43" s="133"/>
      <c r="AC43" s="131"/>
      <c r="AD43" s="131"/>
      <c r="AE43" s="133"/>
    </row>
    <row r="44" spans="1:31" ht="24.75" thickBot="1" x14ac:dyDescent="0.3">
      <c r="A44" s="82"/>
      <c r="B44" s="77"/>
      <c r="C44" s="41"/>
      <c r="D44" s="40"/>
      <c r="E44" s="41"/>
      <c r="F44" s="40"/>
      <c r="G44" s="41"/>
      <c r="H44" s="40"/>
      <c r="I44" s="36"/>
      <c r="J44" s="40"/>
      <c r="K44" s="36"/>
      <c r="L44" s="40"/>
      <c r="M44" s="36"/>
      <c r="N44" s="43"/>
      <c r="O44" s="44"/>
      <c r="P44" s="55" t="s">
        <v>87</v>
      </c>
      <c r="Q44" s="56" t="s">
        <v>88</v>
      </c>
      <c r="R44" s="23"/>
      <c r="U44" s="29"/>
      <c r="V44" s="133"/>
      <c r="X44" s="29"/>
      <c r="Y44" s="133"/>
      <c r="AC44" s="131"/>
      <c r="AD44" s="131"/>
      <c r="AE44" s="133"/>
    </row>
    <row r="45" spans="1:31" ht="24.75" thickBot="1" x14ac:dyDescent="0.3">
      <c r="A45" s="82"/>
      <c r="B45" s="77" t="s">
        <v>24</v>
      </c>
      <c r="C45" s="41">
        <v>100</v>
      </c>
      <c r="D45" s="40">
        <v>100</v>
      </c>
      <c r="E45" s="41">
        <v>300</v>
      </c>
      <c r="F45" s="40">
        <v>300</v>
      </c>
      <c r="G45" s="41">
        <v>300</v>
      </c>
      <c r="H45" s="40">
        <v>300</v>
      </c>
      <c r="I45" s="36"/>
      <c r="J45" s="40"/>
      <c r="K45" s="36"/>
      <c r="L45" s="40"/>
      <c r="M45" s="36"/>
      <c r="N45" s="43">
        <v>1127.59899</v>
      </c>
      <c r="O45" s="44">
        <v>1456.06753</v>
      </c>
      <c r="P45" s="55" t="s">
        <v>2910</v>
      </c>
      <c r="Q45" s="56" t="s">
        <v>89</v>
      </c>
      <c r="R45" s="23"/>
      <c r="U45" s="29"/>
      <c r="V45" s="133"/>
      <c r="X45" s="29"/>
      <c r="Y45" s="133"/>
      <c r="AA45" s="126"/>
      <c r="AB45" s="126"/>
      <c r="AC45" s="131"/>
      <c r="AD45" s="131"/>
      <c r="AE45" s="133"/>
    </row>
    <row r="46" spans="1:31" ht="39.75" customHeight="1" thickBot="1" x14ac:dyDescent="0.3">
      <c r="A46" s="82"/>
      <c r="B46" s="77"/>
      <c r="C46" s="41"/>
      <c r="D46" s="40"/>
      <c r="E46" s="41"/>
      <c r="F46" s="40"/>
      <c r="G46" s="41"/>
      <c r="H46" s="40"/>
      <c r="I46" s="36"/>
      <c r="J46" s="40"/>
      <c r="K46" s="36"/>
      <c r="L46" s="40"/>
      <c r="M46" s="36"/>
      <c r="N46" s="43"/>
      <c r="O46" s="44"/>
      <c r="P46" s="55" t="s">
        <v>2911</v>
      </c>
      <c r="Q46" s="56" t="s">
        <v>2912</v>
      </c>
      <c r="R46" s="23"/>
      <c r="U46" s="29"/>
      <c r="V46" s="133"/>
      <c r="X46" s="29"/>
      <c r="Y46" s="133"/>
      <c r="AC46" s="131"/>
      <c r="AD46" s="131"/>
      <c r="AE46" s="133"/>
    </row>
    <row r="47" spans="1:31" ht="36.75" thickBot="1" x14ac:dyDescent="0.3">
      <c r="A47" s="82"/>
      <c r="B47" s="77"/>
      <c r="C47" s="41"/>
      <c r="D47" s="40"/>
      <c r="E47" s="41"/>
      <c r="F47" s="40"/>
      <c r="G47" s="41"/>
      <c r="H47" s="40"/>
      <c r="I47" s="36"/>
      <c r="J47" s="40"/>
      <c r="K47" s="36"/>
      <c r="L47" s="40"/>
      <c r="M47" s="36"/>
      <c r="N47" s="43"/>
      <c r="O47" s="44"/>
      <c r="P47" s="55" t="s">
        <v>2913</v>
      </c>
      <c r="Q47" s="56" t="s">
        <v>2914</v>
      </c>
      <c r="R47" s="23"/>
      <c r="U47" s="29"/>
      <c r="V47" s="133"/>
      <c r="X47" s="29"/>
      <c r="Y47" s="133"/>
      <c r="AC47" s="131"/>
      <c r="AD47" s="131"/>
      <c r="AE47" s="133"/>
    </row>
    <row r="48" spans="1:31" ht="16.5" thickBot="1" x14ac:dyDescent="0.3">
      <c r="A48" s="82"/>
      <c r="B48" s="77" t="s">
        <v>2798</v>
      </c>
      <c r="C48" s="41">
        <v>1700</v>
      </c>
      <c r="D48" s="40">
        <v>5300</v>
      </c>
      <c r="E48" s="41">
        <v>37200</v>
      </c>
      <c r="F48" s="40">
        <v>37200</v>
      </c>
      <c r="G48" s="41">
        <v>37200</v>
      </c>
      <c r="H48" s="40">
        <v>37200</v>
      </c>
      <c r="I48" s="36"/>
      <c r="J48" s="40"/>
      <c r="K48" s="36"/>
      <c r="L48" s="40"/>
      <c r="M48" s="36"/>
      <c r="N48" s="43">
        <v>103369.11313000001</v>
      </c>
      <c r="O48" s="44">
        <v>92093.357439999992</v>
      </c>
      <c r="P48" s="66" t="s">
        <v>2972</v>
      </c>
      <c r="Q48" s="56" t="s">
        <v>2971</v>
      </c>
      <c r="R48" s="23"/>
      <c r="U48" s="29"/>
      <c r="V48" s="133"/>
      <c r="X48" s="29"/>
      <c r="Y48" s="133"/>
      <c r="AA48" s="126"/>
      <c r="AB48" s="126"/>
      <c r="AC48" s="131"/>
      <c r="AD48" s="131"/>
      <c r="AE48" s="133"/>
    </row>
    <row r="49" spans="1:31" ht="36.75" thickBot="1" x14ac:dyDescent="0.3">
      <c r="A49" s="82"/>
      <c r="B49" s="77" t="s">
        <v>2797</v>
      </c>
      <c r="C49" s="41">
        <v>0</v>
      </c>
      <c r="D49" s="40">
        <v>1400</v>
      </c>
      <c r="E49" s="41">
        <v>2900</v>
      </c>
      <c r="F49" s="40">
        <v>2900</v>
      </c>
      <c r="G49" s="41">
        <v>2900</v>
      </c>
      <c r="H49" s="40">
        <v>2900</v>
      </c>
      <c r="I49" s="36"/>
      <c r="J49" s="40"/>
      <c r="K49" s="36"/>
      <c r="L49" s="40"/>
      <c r="M49" s="36"/>
      <c r="N49" s="43">
        <v>8897.3067499999997</v>
      </c>
      <c r="O49" s="44">
        <v>13751.359129999999</v>
      </c>
      <c r="P49" s="55" t="s">
        <v>90</v>
      </c>
      <c r="Q49" s="56" t="s">
        <v>91</v>
      </c>
      <c r="R49" s="23"/>
      <c r="U49" s="29"/>
      <c r="V49" s="133"/>
      <c r="X49" s="29"/>
      <c r="Y49" s="133"/>
      <c r="AA49" s="126"/>
      <c r="AB49" s="126"/>
      <c r="AC49" s="131"/>
      <c r="AD49" s="131"/>
      <c r="AE49" s="133"/>
    </row>
    <row r="50" spans="1:31" ht="48.75" thickBot="1" x14ac:dyDescent="0.3">
      <c r="A50" s="82"/>
      <c r="B50" s="77" t="s">
        <v>2796</v>
      </c>
      <c r="C50" s="41">
        <v>7300</v>
      </c>
      <c r="D50" s="40">
        <v>12200</v>
      </c>
      <c r="E50" s="41">
        <v>20700</v>
      </c>
      <c r="F50" s="40">
        <v>20700</v>
      </c>
      <c r="G50" s="41">
        <v>20700</v>
      </c>
      <c r="H50" s="40">
        <v>20700</v>
      </c>
      <c r="I50" s="36"/>
      <c r="J50" s="40"/>
      <c r="K50" s="36"/>
      <c r="L50" s="40"/>
      <c r="M50" s="36"/>
      <c r="N50" s="43">
        <v>7109.6202799999992</v>
      </c>
      <c r="O50" s="44">
        <v>9984.6909199999991</v>
      </c>
      <c r="P50" s="55" t="s">
        <v>92</v>
      </c>
      <c r="Q50" s="56" t="s">
        <v>93</v>
      </c>
      <c r="R50" s="23"/>
      <c r="U50" s="29"/>
      <c r="V50" s="133"/>
      <c r="X50" s="29"/>
      <c r="Y50" s="133"/>
      <c r="AA50" s="126"/>
      <c r="AB50" s="126"/>
      <c r="AC50" s="131"/>
      <c r="AD50" s="131"/>
      <c r="AE50" s="133"/>
    </row>
    <row r="51" spans="1:31" ht="16.5" thickBot="1" x14ac:dyDescent="0.3">
      <c r="A51" s="82"/>
      <c r="B51" s="77"/>
      <c r="C51" s="41"/>
      <c r="D51" s="40"/>
      <c r="E51" s="41"/>
      <c r="F51" s="40"/>
      <c r="G51" s="41"/>
      <c r="H51" s="40"/>
      <c r="I51" s="36"/>
      <c r="J51" s="40"/>
      <c r="K51" s="36"/>
      <c r="L51" s="40"/>
      <c r="M51" s="36"/>
      <c r="N51" s="43"/>
      <c r="O51" s="44"/>
      <c r="P51" s="55" t="s">
        <v>94</v>
      </c>
      <c r="Q51" s="56" t="s">
        <v>2970</v>
      </c>
      <c r="R51" s="23"/>
      <c r="U51" s="29"/>
      <c r="V51" s="133"/>
      <c r="X51" s="29"/>
      <c r="Y51" s="133"/>
      <c r="AC51" s="131"/>
      <c r="AD51" s="131"/>
      <c r="AE51" s="133"/>
    </row>
    <row r="52" spans="1:31" ht="36.75" thickBot="1" x14ac:dyDescent="0.3">
      <c r="A52" s="82"/>
      <c r="B52" s="77" t="s">
        <v>2795</v>
      </c>
      <c r="C52" s="41">
        <v>0</v>
      </c>
      <c r="D52" s="40">
        <v>0</v>
      </c>
      <c r="E52" s="41">
        <v>0</v>
      </c>
      <c r="F52" s="40">
        <v>0</v>
      </c>
      <c r="G52" s="41">
        <v>0</v>
      </c>
      <c r="H52" s="40">
        <v>0</v>
      </c>
      <c r="I52" s="36"/>
      <c r="J52" s="40"/>
      <c r="K52" s="36"/>
      <c r="L52" s="40"/>
      <c r="M52" s="36"/>
      <c r="N52" s="43">
        <v>-1265.1232400000001</v>
      </c>
      <c r="O52" s="44">
        <v>-59.45984000000032</v>
      </c>
      <c r="P52" s="55" t="s">
        <v>95</v>
      </c>
      <c r="Q52" s="56" t="s">
        <v>96</v>
      </c>
      <c r="R52" s="23"/>
      <c r="U52" s="29"/>
      <c r="V52" s="133"/>
      <c r="X52" s="29"/>
      <c r="Y52" s="133"/>
      <c r="AA52" s="126"/>
      <c r="AB52" s="126"/>
      <c r="AC52" s="131"/>
      <c r="AD52" s="131"/>
      <c r="AE52" s="133"/>
    </row>
    <row r="53" spans="1:31" ht="16.5" thickBot="1" x14ac:dyDescent="0.3">
      <c r="A53" s="82"/>
      <c r="B53" s="75" t="s">
        <v>1094</v>
      </c>
      <c r="C53" s="41">
        <v>0</v>
      </c>
      <c r="D53" s="45">
        <v>0</v>
      </c>
      <c r="E53" s="41">
        <v>29400</v>
      </c>
      <c r="F53" s="40">
        <v>29400</v>
      </c>
      <c r="G53" s="41">
        <v>29400</v>
      </c>
      <c r="H53" s="40">
        <v>29400</v>
      </c>
      <c r="I53" s="46"/>
      <c r="J53" s="40"/>
      <c r="K53" s="46"/>
      <c r="L53" s="40"/>
      <c r="M53" s="46"/>
      <c r="N53" s="47">
        <v>135303.87666000004</v>
      </c>
      <c r="O53" s="48">
        <v>149285.71145</v>
      </c>
      <c r="P53" s="55" t="s">
        <v>848</v>
      </c>
      <c r="Q53" s="10" t="s">
        <v>848</v>
      </c>
      <c r="R53" s="23"/>
      <c r="U53" s="29"/>
      <c r="V53" s="133"/>
      <c r="X53" s="29"/>
      <c r="Y53" s="133"/>
      <c r="AA53" s="126"/>
      <c r="AB53" s="126"/>
      <c r="AC53" s="131"/>
      <c r="AD53" s="131"/>
      <c r="AE53" s="133"/>
    </row>
    <row r="54" spans="1:31" ht="17.25" customHeight="1" thickTop="1" thickBot="1" x14ac:dyDescent="0.3">
      <c r="A54" s="172" t="s">
        <v>21</v>
      </c>
      <c r="B54" s="172"/>
      <c r="C54" s="49">
        <v>0</v>
      </c>
      <c r="D54" s="49">
        <v>0</v>
      </c>
      <c r="E54" s="49">
        <v>100</v>
      </c>
      <c r="F54" s="49">
        <v>100</v>
      </c>
      <c r="G54" s="49">
        <v>100</v>
      </c>
      <c r="H54" s="49">
        <v>100</v>
      </c>
      <c r="I54" s="157" t="s">
        <v>2569</v>
      </c>
      <c r="J54" s="157"/>
      <c r="K54" s="157"/>
      <c r="L54" s="157"/>
      <c r="M54" s="157"/>
      <c r="N54" s="125" t="s">
        <v>2830</v>
      </c>
      <c r="O54" s="125" t="s">
        <v>2830</v>
      </c>
      <c r="P54" s="57"/>
      <c r="Q54" s="57"/>
      <c r="R54" s="4"/>
      <c r="U54" s="29"/>
      <c r="V54" s="133"/>
      <c r="X54" s="29"/>
      <c r="Y54" s="133"/>
      <c r="AC54" s="131"/>
      <c r="AD54" s="131"/>
      <c r="AE54" s="133"/>
    </row>
    <row r="55" spans="1:31" ht="17.25" thickTop="1" thickBot="1" x14ac:dyDescent="0.3">
      <c r="A55" s="147" t="s">
        <v>22</v>
      </c>
      <c r="B55" s="148"/>
      <c r="C55" s="49">
        <f>SUM(C56)</f>
        <v>0</v>
      </c>
      <c r="D55" s="49">
        <f t="shared" ref="D55:H55" si="2">SUM(D56)</f>
        <v>0</v>
      </c>
      <c r="E55" s="49">
        <f t="shared" si="2"/>
        <v>400</v>
      </c>
      <c r="F55" s="49">
        <f t="shared" si="2"/>
        <v>400</v>
      </c>
      <c r="G55" s="49">
        <f t="shared" si="2"/>
        <v>400</v>
      </c>
      <c r="H55" s="49">
        <f t="shared" si="2"/>
        <v>400</v>
      </c>
      <c r="I55" s="157" t="s">
        <v>2569</v>
      </c>
      <c r="J55" s="157"/>
      <c r="K55" s="157"/>
      <c r="L55" s="157"/>
      <c r="M55" s="157"/>
      <c r="N55" s="49">
        <f>SUM(N56)</f>
        <v>1960.6863699999997</v>
      </c>
      <c r="O55" s="49">
        <f>SUM(O56)</f>
        <v>1921.1329900000001</v>
      </c>
      <c r="P55" s="57"/>
      <c r="Q55" s="57"/>
      <c r="R55" s="4"/>
      <c r="U55" s="29"/>
      <c r="V55" s="133"/>
      <c r="X55" s="29"/>
      <c r="Y55" s="133"/>
      <c r="AA55" s="127"/>
      <c r="AB55" s="127"/>
      <c r="AC55" s="131"/>
      <c r="AD55" s="131"/>
      <c r="AE55" s="133"/>
    </row>
    <row r="56" spans="1:31" ht="17.25" thickTop="1" thickBot="1" x14ac:dyDescent="0.3">
      <c r="A56" s="82"/>
      <c r="B56" s="77" t="s">
        <v>2487</v>
      </c>
      <c r="C56" s="41">
        <v>0</v>
      </c>
      <c r="D56" s="40">
        <v>0</v>
      </c>
      <c r="E56" s="41">
        <v>400</v>
      </c>
      <c r="F56" s="40">
        <v>400</v>
      </c>
      <c r="G56" s="41">
        <v>400</v>
      </c>
      <c r="H56" s="40">
        <v>400</v>
      </c>
      <c r="I56" s="38"/>
      <c r="J56" s="38"/>
      <c r="K56" s="38"/>
      <c r="L56" s="38"/>
      <c r="M56" s="38"/>
      <c r="N56" s="50">
        <v>1960.6863699999997</v>
      </c>
      <c r="O56" s="44">
        <v>1921.1329900000001</v>
      </c>
      <c r="P56" s="55" t="s">
        <v>847</v>
      </c>
      <c r="Q56" s="58" t="s">
        <v>847</v>
      </c>
      <c r="R56" s="23"/>
      <c r="U56" s="29"/>
      <c r="V56" s="133"/>
      <c r="X56" s="29"/>
      <c r="Y56" s="133"/>
      <c r="AA56" s="126"/>
      <c r="AB56" s="126"/>
      <c r="AC56" s="131"/>
      <c r="AD56" s="131"/>
      <c r="AE56" s="133"/>
    </row>
    <row r="57" spans="1:31" ht="16.5" thickBot="1" x14ac:dyDescent="0.3">
      <c r="A57" s="147" t="s">
        <v>23</v>
      </c>
      <c r="B57" s="148"/>
      <c r="C57" s="6">
        <f>SUM(C58:C85)</f>
        <v>2060</v>
      </c>
      <c r="D57" s="6">
        <f t="shared" ref="D57:H57" si="3">SUM(D58:D85)</f>
        <v>9990.0010000000002</v>
      </c>
      <c r="E57" s="6">
        <f t="shared" si="3"/>
        <v>55758</v>
      </c>
      <c r="F57" s="6">
        <f t="shared" si="3"/>
        <v>55758</v>
      </c>
      <c r="G57" s="6">
        <f t="shared" si="3"/>
        <v>55758</v>
      </c>
      <c r="H57" s="6">
        <f t="shared" si="3"/>
        <v>55758</v>
      </c>
      <c r="I57" s="156" t="s">
        <v>2569</v>
      </c>
      <c r="J57" s="156"/>
      <c r="K57" s="156"/>
      <c r="L57" s="156"/>
      <c r="M57" s="156"/>
      <c r="N57" s="6">
        <f>SUM(N58:N85)</f>
        <v>340949.78346000001</v>
      </c>
      <c r="O57" s="6">
        <f>SUM(O58:O85)</f>
        <v>334095.0183</v>
      </c>
      <c r="P57" s="59"/>
      <c r="Q57" s="59"/>
      <c r="R57" s="4"/>
      <c r="U57" s="29"/>
      <c r="V57" s="133"/>
      <c r="X57" s="29"/>
      <c r="Y57" s="133"/>
      <c r="AA57" s="127"/>
      <c r="AB57" s="127"/>
      <c r="AC57" s="131"/>
      <c r="AD57" s="131"/>
      <c r="AE57" s="133"/>
    </row>
    <row r="58" spans="1:31" ht="24.75" thickBot="1" x14ac:dyDescent="0.3">
      <c r="A58" s="82"/>
      <c r="B58" s="77" t="s">
        <v>2794</v>
      </c>
      <c r="C58" s="41">
        <v>976.27700000000004</v>
      </c>
      <c r="D58" s="40">
        <v>3132.268</v>
      </c>
      <c r="E58" s="41">
        <v>19388.752</v>
      </c>
      <c r="F58" s="40">
        <v>19388.752</v>
      </c>
      <c r="G58" s="41">
        <v>19388.752</v>
      </c>
      <c r="H58" s="40">
        <v>19388.752</v>
      </c>
      <c r="I58" s="36"/>
      <c r="J58" s="40"/>
      <c r="K58" s="36"/>
      <c r="L58" s="40"/>
      <c r="M58" s="36"/>
      <c r="N58" s="43">
        <v>134144.32074</v>
      </c>
      <c r="O58" s="44">
        <v>132457.37107999998</v>
      </c>
      <c r="P58" s="55" t="s">
        <v>97</v>
      </c>
      <c r="Q58" s="60" t="s">
        <v>98</v>
      </c>
      <c r="R58" s="23"/>
      <c r="U58" s="29"/>
      <c r="V58" s="133"/>
      <c r="X58" s="29"/>
      <c r="Y58" s="133"/>
      <c r="AA58" s="126"/>
      <c r="AB58" s="126"/>
      <c r="AC58" s="131"/>
      <c r="AD58" s="131"/>
      <c r="AE58" s="133"/>
    </row>
    <row r="59" spans="1:31" ht="24.75" customHeight="1" thickBot="1" x14ac:dyDescent="0.3">
      <c r="A59" s="82"/>
      <c r="B59" s="77"/>
      <c r="C59" s="41"/>
      <c r="D59" s="40"/>
      <c r="E59" s="41"/>
      <c r="F59" s="40"/>
      <c r="G59" s="41"/>
      <c r="H59" s="40"/>
      <c r="I59" s="36"/>
      <c r="J59" s="40"/>
      <c r="K59" s="36"/>
      <c r="L59" s="40"/>
      <c r="M59" s="36"/>
      <c r="N59" s="43"/>
      <c r="O59" s="44"/>
      <c r="P59" s="55" t="s">
        <v>99</v>
      </c>
      <c r="Q59" s="60" t="s">
        <v>2973</v>
      </c>
      <c r="R59" s="23"/>
      <c r="U59" s="29"/>
      <c r="V59" s="133"/>
      <c r="X59" s="29"/>
      <c r="Y59" s="133"/>
      <c r="AC59" s="131"/>
      <c r="AD59" s="131"/>
      <c r="AE59" s="133"/>
    </row>
    <row r="60" spans="1:31" ht="24.75" thickBot="1" x14ac:dyDescent="0.3">
      <c r="A60" s="82"/>
      <c r="B60" s="77"/>
      <c r="C60" s="41"/>
      <c r="D60" s="40"/>
      <c r="E60" s="41"/>
      <c r="F60" s="40"/>
      <c r="G60" s="41"/>
      <c r="H60" s="40"/>
      <c r="I60" s="36"/>
      <c r="J60" s="40"/>
      <c r="K60" s="36"/>
      <c r="L60" s="40"/>
      <c r="M60" s="36"/>
      <c r="N60" s="43"/>
      <c r="O60" s="44"/>
      <c r="P60" s="55" t="s">
        <v>100</v>
      </c>
      <c r="Q60" s="60" t="s">
        <v>101</v>
      </c>
      <c r="R60" s="23"/>
      <c r="U60" s="29"/>
      <c r="V60" s="133"/>
      <c r="X60" s="29"/>
      <c r="Y60" s="133"/>
      <c r="AC60" s="131"/>
      <c r="AD60" s="131"/>
      <c r="AE60" s="133"/>
    </row>
    <row r="61" spans="1:31" ht="24.75" thickBot="1" x14ac:dyDescent="0.3">
      <c r="A61" s="82"/>
      <c r="B61" s="77"/>
      <c r="C61" s="41"/>
      <c r="D61" s="40"/>
      <c r="E61" s="41"/>
      <c r="F61" s="40"/>
      <c r="G61" s="41"/>
      <c r="H61" s="40"/>
      <c r="I61" s="36"/>
      <c r="J61" s="40"/>
      <c r="K61" s="36"/>
      <c r="L61" s="40"/>
      <c r="M61" s="36"/>
      <c r="N61" s="43"/>
      <c r="O61" s="44"/>
      <c r="P61" s="55" t="s">
        <v>102</v>
      </c>
      <c r="Q61" s="60" t="s">
        <v>101</v>
      </c>
      <c r="R61" s="23"/>
      <c r="U61" s="29"/>
      <c r="V61" s="133"/>
      <c r="X61" s="29"/>
      <c r="Y61" s="133"/>
      <c r="AC61" s="131"/>
      <c r="AD61" s="131"/>
      <c r="AE61" s="133"/>
    </row>
    <row r="62" spans="1:31" ht="24.75" thickBot="1" x14ac:dyDescent="0.3">
      <c r="A62" s="82"/>
      <c r="B62" s="77"/>
      <c r="C62" s="41"/>
      <c r="D62" s="40"/>
      <c r="E62" s="41"/>
      <c r="F62" s="40"/>
      <c r="G62" s="41"/>
      <c r="H62" s="40"/>
      <c r="I62" s="36"/>
      <c r="J62" s="40"/>
      <c r="K62" s="36"/>
      <c r="L62" s="40"/>
      <c r="M62" s="36"/>
      <c r="N62" s="43"/>
      <c r="O62" s="44"/>
      <c r="P62" s="55" t="s">
        <v>103</v>
      </c>
      <c r="Q62" s="60" t="s">
        <v>101</v>
      </c>
      <c r="R62" s="23"/>
      <c r="U62" s="29"/>
      <c r="V62" s="133"/>
      <c r="X62" s="29"/>
      <c r="Y62" s="133"/>
      <c r="AC62" s="131"/>
      <c r="AD62" s="131"/>
      <c r="AE62" s="133"/>
    </row>
    <row r="63" spans="1:31" ht="24.75" thickBot="1" x14ac:dyDescent="0.3">
      <c r="A63" s="82"/>
      <c r="B63" s="77" t="s">
        <v>2793</v>
      </c>
      <c r="C63" s="41">
        <v>528.75300000000004</v>
      </c>
      <c r="D63" s="40">
        <v>1899.1859999999999</v>
      </c>
      <c r="E63" s="41">
        <v>8148.3379999999997</v>
      </c>
      <c r="F63" s="40">
        <v>8148.3379999999997</v>
      </c>
      <c r="G63" s="41">
        <v>8148.3379999999997</v>
      </c>
      <c r="H63" s="40">
        <v>8148.3379999999997</v>
      </c>
      <c r="I63" s="36"/>
      <c r="J63" s="40"/>
      <c r="K63" s="36"/>
      <c r="L63" s="40"/>
      <c r="M63" s="36"/>
      <c r="N63" s="43">
        <v>65277.968380000006</v>
      </c>
      <c r="O63" s="44">
        <v>55404.975030000001</v>
      </c>
      <c r="P63" s="55" t="s">
        <v>104</v>
      </c>
      <c r="Q63" s="60" t="s">
        <v>105</v>
      </c>
      <c r="R63" s="23"/>
      <c r="U63" s="29"/>
      <c r="V63" s="133"/>
      <c r="X63" s="29"/>
      <c r="Y63" s="133"/>
      <c r="AA63" s="126"/>
      <c r="AB63" s="126"/>
      <c r="AC63" s="131"/>
      <c r="AD63" s="131"/>
      <c r="AE63" s="133"/>
    </row>
    <row r="64" spans="1:31" ht="36.75" thickBot="1" x14ac:dyDescent="0.3">
      <c r="A64" s="82"/>
      <c r="B64" s="77"/>
      <c r="C64" s="41"/>
      <c r="D64" s="40"/>
      <c r="E64" s="41"/>
      <c r="F64" s="40"/>
      <c r="G64" s="41"/>
      <c r="H64" s="40"/>
      <c r="I64" s="36"/>
      <c r="J64" s="40"/>
      <c r="K64" s="36"/>
      <c r="L64" s="40"/>
      <c r="M64" s="36"/>
      <c r="N64" s="43"/>
      <c r="O64" s="44"/>
      <c r="P64" s="55" t="s">
        <v>106</v>
      </c>
      <c r="Q64" s="60" t="s">
        <v>107</v>
      </c>
      <c r="R64" s="23"/>
      <c r="U64" s="29"/>
      <c r="V64" s="133"/>
      <c r="X64" s="29"/>
      <c r="Y64" s="133"/>
      <c r="AC64" s="131"/>
      <c r="AD64" s="131"/>
      <c r="AE64" s="133"/>
    </row>
    <row r="65" spans="1:31" ht="27.75" customHeight="1" thickBot="1" x14ac:dyDescent="0.3">
      <c r="A65" s="82"/>
      <c r="B65" s="77"/>
      <c r="C65" s="41"/>
      <c r="D65" s="40"/>
      <c r="E65" s="41"/>
      <c r="F65" s="40"/>
      <c r="G65" s="41"/>
      <c r="H65" s="40"/>
      <c r="I65" s="36"/>
      <c r="J65" s="40"/>
      <c r="K65" s="36"/>
      <c r="L65" s="40"/>
      <c r="M65" s="36"/>
      <c r="N65" s="43"/>
      <c r="O65" s="44"/>
      <c r="P65" s="55" t="s">
        <v>108</v>
      </c>
      <c r="Q65" s="60" t="s">
        <v>109</v>
      </c>
      <c r="R65" s="23"/>
      <c r="U65" s="29"/>
      <c r="V65" s="133"/>
      <c r="X65" s="29"/>
      <c r="Y65" s="133"/>
      <c r="AC65" s="131"/>
      <c r="AD65" s="131"/>
      <c r="AE65" s="133"/>
    </row>
    <row r="66" spans="1:31" ht="24.75" thickBot="1" x14ac:dyDescent="0.3">
      <c r="A66" s="82"/>
      <c r="B66" s="77"/>
      <c r="C66" s="41"/>
      <c r="D66" s="40"/>
      <c r="E66" s="41"/>
      <c r="F66" s="40"/>
      <c r="G66" s="41"/>
      <c r="H66" s="40"/>
      <c r="I66" s="36"/>
      <c r="J66" s="40"/>
      <c r="K66" s="36"/>
      <c r="L66" s="40"/>
      <c r="M66" s="36"/>
      <c r="N66" s="43"/>
      <c r="O66" s="44"/>
      <c r="P66" s="55" t="s">
        <v>110</v>
      </c>
      <c r="Q66" s="60" t="s">
        <v>111</v>
      </c>
      <c r="R66" s="23"/>
      <c r="U66" s="29"/>
      <c r="V66" s="133"/>
      <c r="X66" s="29"/>
      <c r="Y66" s="133"/>
      <c r="AC66" s="131"/>
      <c r="AD66" s="131"/>
      <c r="AE66" s="133"/>
    </row>
    <row r="67" spans="1:31" ht="24.75" thickBot="1" x14ac:dyDescent="0.3">
      <c r="A67" s="82"/>
      <c r="B67" s="77"/>
      <c r="C67" s="41"/>
      <c r="D67" s="40"/>
      <c r="E67" s="41"/>
      <c r="F67" s="40"/>
      <c r="G67" s="41"/>
      <c r="H67" s="40"/>
      <c r="I67" s="36"/>
      <c r="J67" s="40"/>
      <c r="K67" s="36"/>
      <c r="L67" s="40"/>
      <c r="M67" s="36"/>
      <c r="N67" s="43"/>
      <c r="O67" s="44"/>
      <c r="P67" s="55" t="s">
        <v>112</v>
      </c>
      <c r="Q67" s="60" t="s">
        <v>107</v>
      </c>
      <c r="R67" s="23"/>
      <c r="U67" s="29"/>
      <c r="V67" s="133"/>
      <c r="X67" s="29"/>
      <c r="Y67" s="133"/>
      <c r="AC67" s="131"/>
      <c r="AD67" s="131"/>
      <c r="AE67" s="133"/>
    </row>
    <row r="68" spans="1:31" ht="36.75" thickBot="1" x14ac:dyDescent="0.3">
      <c r="A68" s="82"/>
      <c r="B68" s="77"/>
      <c r="C68" s="41"/>
      <c r="D68" s="40"/>
      <c r="E68" s="41"/>
      <c r="F68" s="40"/>
      <c r="G68" s="41"/>
      <c r="H68" s="40"/>
      <c r="I68" s="36"/>
      <c r="J68" s="40"/>
      <c r="K68" s="36"/>
      <c r="L68" s="40"/>
      <c r="M68" s="36"/>
      <c r="N68" s="43"/>
      <c r="O68" s="44"/>
      <c r="P68" s="55" t="s">
        <v>113</v>
      </c>
      <c r="Q68" s="60" t="s">
        <v>114</v>
      </c>
      <c r="R68" s="23"/>
      <c r="U68" s="29"/>
      <c r="V68" s="133"/>
      <c r="X68" s="29"/>
      <c r="Y68" s="133"/>
      <c r="AC68" s="131"/>
      <c r="AD68" s="131"/>
      <c r="AE68" s="133"/>
    </row>
    <row r="69" spans="1:31" ht="24.75" thickBot="1" x14ac:dyDescent="0.3">
      <c r="A69" s="82"/>
      <c r="B69" s="77"/>
      <c r="C69" s="41"/>
      <c r="D69" s="40"/>
      <c r="E69" s="41"/>
      <c r="F69" s="40"/>
      <c r="G69" s="41"/>
      <c r="H69" s="40"/>
      <c r="I69" s="36"/>
      <c r="J69" s="40"/>
      <c r="K69" s="36"/>
      <c r="L69" s="40"/>
      <c r="M69" s="36"/>
      <c r="N69" s="43"/>
      <c r="O69" s="44"/>
      <c r="P69" s="55" t="s">
        <v>115</v>
      </c>
      <c r="Q69" s="60" t="s">
        <v>114</v>
      </c>
      <c r="R69" s="23"/>
      <c r="U69" s="29"/>
      <c r="V69" s="133"/>
      <c r="X69" s="29"/>
      <c r="Y69" s="133"/>
      <c r="AC69" s="131"/>
      <c r="AD69" s="131"/>
      <c r="AE69" s="133"/>
    </row>
    <row r="70" spans="1:31" ht="36.75" thickBot="1" x14ac:dyDescent="0.3">
      <c r="A70" s="82"/>
      <c r="B70" s="77"/>
      <c r="C70" s="41"/>
      <c r="D70" s="40"/>
      <c r="E70" s="41"/>
      <c r="F70" s="40"/>
      <c r="G70" s="41"/>
      <c r="H70" s="40"/>
      <c r="I70" s="36"/>
      <c r="J70" s="40"/>
      <c r="K70" s="36"/>
      <c r="L70" s="40"/>
      <c r="M70" s="36"/>
      <c r="N70" s="43"/>
      <c r="O70" s="44"/>
      <c r="P70" s="55" t="s">
        <v>116</v>
      </c>
      <c r="Q70" s="60" t="s">
        <v>107</v>
      </c>
      <c r="R70" s="23"/>
      <c r="U70" s="29"/>
      <c r="V70" s="133"/>
      <c r="X70" s="29"/>
      <c r="Y70" s="133"/>
      <c r="AC70" s="131"/>
      <c r="AD70" s="131"/>
      <c r="AE70" s="133"/>
    </row>
    <row r="71" spans="1:31" ht="36.75" thickBot="1" x14ac:dyDescent="0.3">
      <c r="A71" s="82"/>
      <c r="B71" s="77"/>
      <c r="C71" s="41"/>
      <c r="D71" s="40"/>
      <c r="E71" s="41"/>
      <c r="F71" s="40"/>
      <c r="G71" s="41"/>
      <c r="H71" s="40"/>
      <c r="I71" s="36"/>
      <c r="J71" s="40"/>
      <c r="K71" s="36"/>
      <c r="L71" s="40"/>
      <c r="M71" s="36"/>
      <c r="N71" s="43"/>
      <c r="O71" s="44"/>
      <c r="P71" s="55" t="s">
        <v>117</v>
      </c>
      <c r="Q71" s="60" t="s">
        <v>107</v>
      </c>
      <c r="R71" s="23"/>
      <c r="U71" s="29"/>
      <c r="V71" s="133"/>
      <c r="X71" s="29"/>
      <c r="Y71" s="133"/>
      <c r="AC71" s="131"/>
      <c r="AD71" s="131"/>
      <c r="AE71" s="133"/>
    </row>
    <row r="72" spans="1:31" ht="36.75" thickBot="1" x14ac:dyDescent="0.3">
      <c r="A72" s="82"/>
      <c r="B72" s="77" t="s">
        <v>2792</v>
      </c>
      <c r="C72" s="41">
        <v>231.904</v>
      </c>
      <c r="D72" s="40">
        <v>835.78399999999999</v>
      </c>
      <c r="E72" s="41">
        <v>11158.25</v>
      </c>
      <c r="F72" s="40">
        <v>11158.25</v>
      </c>
      <c r="G72" s="41">
        <v>11158.25</v>
      </c>
      <c r="H72" s="40">
        <v>11158.25</v>
      </c>
      <c r="I72" s="36"/>
      <c r="J72" s="40"/>
      <c r="K72" s="36"/>
      <c r="L72" s="40"/>
      <c r="M72" s="36"/>
      <c r="N72" s="43">
        <v>34399.460050000002</v>
      </c>
      <c r="O72" s="44">
        <v>35767.174469999998</v>
      </c>
      <c r="P72" s="55" t="s">
        <v>118</v>
      </c>
      <c r="Q72" s="60" t="s">
        <v>105</v>
      </c>
      <c r="R72" s="23"/>
      <c r="U72" s="29"/>
      <c r="V72" s="133"/>
      <c r="X72" s="29"/>
      <c r="Y72" s="133"/>
      <c r="AA72" s="126"/>
      <c r="AB72" s="126"/>
      <c r="AC72" s="131"/>
      <c r="AD72" s="131"/>
      <c r="AE72" s="133"/>
    </row>
    <row r="73" spans="1:31" ht="36.75" thickBot="1" x14ac:dyDescent="0.3">
      <c r="A73" s="82"/>
      <c r="B73" s="77"/>
      <c r="C73" s="41"/>
      <c r="D73" s="40"/>
      <c r="E73" s="41"/>
      <c r="F73" s="40"/>
      <c r="G73" s="41"/>
      <c r="H73" s="40"/>
      <c r="I73" s="36"/>
      <c r="J73" s="40"/>
      <c r="K73" s="36"/>
      <c r="L73" s="40"/>
      <c r="M73" s="36"/>
      <c r="N73" s="43"/>
      <c r="O73" s="44"/>
      <c r="P73" s="55" t="s">
        <v>119</v>
      </c>
      <c r="Q73" s="60" t="s">
        <v>109</v>
      </c>
      <c r="R73" s="23"/>
      <c r="U73" s="29"/>
      <c r="V73" s="133"/>
      <c r="X73" s="29"/>
      <c r="Y73" s="133"/>
      <c r="AC73" s="131"/>
      <c r="AD73" s="131"/>
      <c r="AE73" s="133"/>
    </row>
    <row r="74" spans="1:31" ht="24.75" thickBot="1" x14ac:dyDescent="0.3">
      <c r="A74" s="82"/>
      <c r="B74" s="77"/>
      <c r="C74" s="41"/>
      <c r="D74" s="40"/>
      <c r="E74" s="41"/>
      <c r="F74" s="40"/>
      <c r="G74" s="41"/>
      <c r="H74" s="40"/>
      <c r="I74" s="36"/>
      <c r="J74" s="40"/>
      <c r="K74" s="36"/>
      <c r="L74" s="40"/>
      <c r="M74" s="36"/>
      <c r="N74" s="43"/>
      <c r="O74" s="44"/>
      <c r="P74" s="55" t="s">
        <v>120</v>
      </c>
      <c r="Q74" s="60" t="s">
        <v>107</v>
      </c>
      <c r="R74" s="23"/>
      <c r="U74" s="29"/>
      <c r="V74" s="133"/>
      <c r="X74" s="29"/>
      <c r="Y74" s="133"/>
      <c r="AC74" s="131"/>
      <c r="AD74" s="131"/>
      <c r="AE74" s="133"/>
    </row>
    <row r="75" spans="1:31" ht="16.5" thickBot="1" x14ac:dyDescent="0.3">
      <c r="A75" s="82"/>
      <c r="B75" s="77"/>
      <c r="C75" s="41"/>
      <c r="D75" s="40"/>
      <c r="E75" s="41"/>
      <c r="F75" s="40"/>
      <c r="G75" s="41"/>
      <c r="H75" s="40"/>
      <c r="I75" s="36"/>
      <c r="J75" s="40"/>
      <c r="K75" s="36"/>
      <c r="L75" s="40"/>
      <c r="M75" s="36"/>
      <c r="N75" s="43"/>
      <c r="O75" s="44"/>
      <c r="P75" s="55" t="s">
        <v>121</v>
      </c>
      <c r="Q75" s="60" t="s">
        <v>122</v>
      </c>
      <c r="R75" s="23"/>
      <c r="U75" s="29"/>
      <c r="V75" s="133"/>
      <c r="X75" s="29"/>
      <c r="Y75" s="133"/>
      <c r="AC75" s="131"/>
      <c r="AD75" s="131"/>
      <c r="AE75" s="133"/>
    </row>
    <row r="76" spans="1:31" ht="36.75" thickBot="1" x14ac:dyDescent="0.3">
      <c r="A76" s="82"/>
      <c r="B76" s="77"/>
      <c r="C76" s="41"/>
      <c r="D76" s="40"/>
      <c r="E76" s="41"/>
      <c r="F76" s="40"/>
      <c r="G76" s="41"/>
      <c r="H76" s="40"/>
      <c r="I76" s="36"/>
      <c r="J76" s="40"/>
      <c r="K76" s="36"/>
      <c r="L76" s="40"/>
      <c r="M76" s="36"/>
      <c r="N76" s="43"/>
      <c r="O76" s="44"/>
      <c r="P76" s="55" t="s">
        <v>123</v>
      </c>
      <c r="Q76" s="60" t="s">
        <v>109</v>
      </c>
      <c r="R76" s="23"/>
      <c r="U76" s="29"/>
      <c r="V76" s="133"/>
      <c r="X76" s="29"/>
      <c r="Y76" s="133"/>
      <c r="AC76" s="131"/>
      <c r="AD76" s="131"/>
      <c r="AE76" s="133"/>
    </row>
    <row r="77" spans="1:31" ht="36.75" thickBot="1" x14ac:dyDescent="0.3">
      <c r="A77" s="82"/>
      <c r="B77" s="77" t="s">
        <v>2791</v>
      </c>
      <c r="C77" s="41">
        <v>100.79900000000001</v>
      </c>
      <c r="D77" s="40">
        <v>538.76700000000005</v>
      </c>
      <c r="E77" s="41">
        <v>1896.104</v>
      </c>
      <c r="F77" s="40">
        <v>1896.104</v>
      </c>
      <c r="G77" s="41">
        <v>1896.104</v>
      </c>
      <c r="H77" s="40">
        <v>1896.104</v>
      </c>
      <c r="I77" s="36"/>
      <c r="J77" s="40"/>
      <c r="K77" s="36"/>
      <c r="L77" s="40"/>
      <c r="M77" s="36"/>
      <c r="N77" s="43">
        <v>14261.792220000003</v>
      </c>
      <c r="O77" s="44">
        <v>14848.400780000002</v>
      </c>
      <c r="P77" s="55" t="s">
        <v>124</v>
      </c>
      <c r="Q77" s="60" t="s">
        <v>125</v>
      </c>
      <c r="R77" s="23"/>
      <c r="U77" s="29"/>
      <c r="V77" s="133"/>
      <c r="X77" s="29"/>
      <c r="Y77" s="133"/>
      <c r="AA77" s="126"/>
      <c r="AB77" s="126"/>
      <c r="AC77" s="131"/>
      <c r="AD77" s="131"/>
      <c r="AE77" s="133"/>
    </row>
    <row r="78" spans="1:31" ht="24.75" thickBot="1" x14ac:dyDescent="0.3">
      <c r="A78" s="82"/>
      <c r="B78" s="77"/>
      <c r="C78" s="41"/>
      <c r="D78" s="40"/>
      <c r="E78" s="41"/>
      <c r="F78" s="40"/>
      <c r="G78" s="41"/>
      <c r="H78" s="40"/>
      <c r="I78" s="36"/>
      <c r="J78" s="40"/>
      <c r="K78" s="36"/>
      <c r="L78" s="40"/>
      <c r="M78" s="36"/>
      <c r="N78" s="43"/>
      <c r="O78" s="44"/>
      <c r="P78" s="55" t="s">
        <v>126</v>
      </c>
      <c r="Q78" s="60" t="s">
        <v>125</v>
      </c>
      <c r="R78" s="23"/>
      <c r="U78" s="29"/>
      <c r="V78" s="133"/>
      <c r="X78" s="29"/>
      <c r="Y78" s="133"/>
      <c r="AC78" s="131"/>
      <c r="AD78" s="131"/>
      <c r="AE78" s="133"/>
    </row>
    <row r="79" spans="1:31" ht="24.75" thickBot="1" x14ac:dyDescent="0.3">
      <c r="A79" s="82"/>
      <c r="B79" s="77"/>
      <c r="C79" s="41"/>
      <c r="D79" s="40"/>
      <c r="E79" s="41"/>
      <c r="F79" s="40"/>
      <c r="G79" s="41"/>
      <c r="H79" s="40"/>
      <c r="I79" s="36"/>
      <c r="J79" s="40"/>
      <c r="K79" s="36"/>
      <c r="L79" s="40"/>
      <c r="M79" s="36"/>
      <c r="N79" s="43"/>
      <c r="O79" s="44"/>
      <c r="P79" s="55" t="s">
        <v>127</v>
      </c>
      <c r="Q79" s="60" t="s">
        <v>128</v>
      </c>
      <c r="R79" s="23"/>
      <c r="U79" s="29"/>
      <c r="V79" s="133"/>
      <c r="X79" s="29"/>
      <c r="Y79" s="133"/>
      <c r="AC79" s="131"/>
      <c r="AD79" s="131"/>
      <c r="AE79" s="133"/>
    </row>
    <row r="80" spans="1:31" ht="16.5" thickBot="1" x14ac:dyDescent="0.3">
      <c r="A80" s="82"/>
      <c r="B80" s="77"/>
      <c r="C80" s="41"/>
      <c r="D80" s="40"/>
      <c r="E80" s="41"/>
      <c r="F80" s="40"/>
      <c r="G80" s="41"/>
      <c r="H80" s="40"/>
      <c r="I80" s="36"/>
      <c r="J80" s="40"/>
      <c r="K80" s="36"/>
      <c r="L80" s="40"/>
      <c r="M80" s="36"/>
      <c r="N80" s="43"/>
      <c r="O80" s="44"/>
      <c r="P80" s="55" t="s">
        <v>129</v>
      </c>
      <c r="Q80" s="60" t="s">
        <v>125</v>
      </c>
      <c r="R80" s="23"/>
      <c r="U80" s="29"/>
      <c r="V80" s="133"/>
      <c r="X80" s="29"/>
      <c r="Y80" s="133"/>
      <c r="AC80" s="131"/>
      <c r="AD80" s="131"/>
      <c r="AE80" s="133"/>
    </row>
    <row r="81" spans="1:31" ht="16.5" thickBot="1" x14ac:dyDescent="0.3">
      <c r="A81" s="82"/>
      <c r="B81" s="77"/>
      <c r="C81" s="41"/>
      <c r="D81" s="40"/>
      <c r="E81" s="41"/>
      <c r="F81" s="40"/>
      <c r="G81" s="41"/>
      <c r="H81" s="40"/>
      <c r="I81" s="36"/>
      <c r="J81" s="40"/>
      <c r="K81" s="36"/>
      <c r="L81" s="40"/>
      <c r="M81" s="36"/>
      <c r="N81" s="43"/>
      <c r="O81" s="44"/>
      <c r="P81" s="55" t="s">
        <v>130</v>
      </c>
      <c r="Q81" s="60" t="s">
        <v>131</v>
      </c>
      <c r="R81" s="23"/>
      <c r="U81" s="29"/>
      <c r="V81" s="133"/>
      <c r="X81" s="29"/>
      <c r="Y81" s="133"/>
      <c r="AC81" s="131"/>
      <c r="AD81" s="131"/>
      <c r="AE81" s="133"/>
    </row>
    <row r="82" spans="1:31" ht="16.5" thickBot="1" x14ac:dyDescent="0.3">
      <c r="A82" s="82"/>
      <c r="B82" s="77"/>
      <c r="C82" s="41"/>
      <c r="D82" s="40"/>
      <c r="E82" s="41"/>
      <c r="F82" s="40"/>
      <c r="G82" s="41"/>
      <c r="H82" s="40"/>
      <c r="I82" s="36"/>
      <c r="J82" s="40"/>
      <c r="K82" s="36"/>
      <c r="L82" s="40"/>
      <c r="M82" s="36"/>
      <c r="N82" s="43"/>
      <c r="O82" s="44"/>
      <c r="P82" s="55" t="s">
        <v>132</v>
      </c>
      <c r="Q82" s="60" t="s">
        <v>125</v>
      </c>
      <c r="R82" s="23"/>
      <c r="U82" s="29"/>
      <c r="V82" s="133"/>
      <c r="X82" s="29"/>
      <c r="Y82" s="133"/>
      <c r="AC82" s="131"/>
      <c r="AD82" s="131"/>
      <c r="AE82" s="133"/>
    </row>
    <row r="83" spans="1:31" ht="16.5" thickBot="1" x14ac:dyDescent="0.3">
      <c r="A83" s="82"/>
      <c r="B83" s="77"/>
      <c r="C83" s="41"/>
      <c r="D83" s="40"/>
      <c r="E83" s="41"/>
      <c r="F83" s="40"/>
      <c r="G83" s="41"/>
      <c r="H83" s="40"/>
      <c r="I83" s="36"/>
      <c r="J83" s="40"/>
      <c r="K83" s="36"/>
      <c r="L83" s="40"/>
      <c r="M83" s="36"/>
      <c r="N83" s="43"/>
      <c r="O83" s="44"/>
      <c r="P83" s="55" t="s">
        <v>133</v>
      </c>
      <c r="Q83" s="60" t="s">
        <v>134</v>
      </c>
      <c r="R83" s="23"/>
      <c r="U83" s="29"/>
      <c r="V83" s="133"/>
      <c r="X83" s="29"/>
      <c r="Y83" s="133"/>
      <c r="AC83" s="131"/>
      <c r="AD83" s="131"/>
      <c r="AE83" s="133"/>
    </row>
    <row r="84" spans="1:31" ht="24.75" thickBot="1" x14ac:dyDescent="0.3">
      <c r="A84" s="82"/>
      <c r="B84" s="77"/>
      <c r="C84" s="41"/>
      <c r="D84" s="40"/>
      <c r="E84" s="41"/>
      <c r="F84" s="40"/>
      <c r="G84" s="41"/>
      <c r="H84" s="40"/>
      <c r="I84" s="36"/>
      <c r="J84" s="40"/>
      <c r="K84" s="36"/>
      <c r="L84" s="40"/>
      <c r="M84" s="36"/>
      <c r="N84" s="43"/>
      <c r="O84" s="44"/>
      <c r="P84" s="55" t="s">
        <v>135</v>
      </c>
      <c r="Q84" s="60" t="s">
        <v>128</v>
      </c>
      <c r="R84" s="23"/>
      <c r="U84" s="29"/>
      <c r="V84" s="133"/>
      <c r="X84" s="29"/>
      <c r="Y84" s="133"/>
      <c r="AC84" s="131"/>
      <c r="AD84" s="131"/>
      <c r="AE84" s="133"/>
    </row>
    <row r="85" spans="1:31" ht="16.5" thickBot="1" x14ac:dyDescent="0.3">
      <c r="A85" s="82"/>
      <c r="B85" s="75" t="s">
        <v>1094</v>
      </c>
      <c r="C85" s="51">
        <v>222.267</v>
      </c>
      <c r="D85" s="45">
        <v>3583.9960000000001</v>
      </c>
      <c r="E85" s="51">
        <v>15166.556</v>
      </c>
      <c r="F85" s="45">
        <v>15166.556</v>
      </c>
      <c r="G85" s="51">
        <v>15166.556</v>
      </c>
      <c r="H85" s="45">
        <v>15166.556</v>
      </c>
      <c r="I85" s="46"/>
      <c r="J85" s="45"/>
      <c r="K85" s="46"/>
      <c r="L85" s="45"/>
      <c r="M85" s="46"/>
      <c r="N85" s="43">
        <v>92866.242069999993</v>
      </c>
      <c r="O85" s="44">
        <v>95617.096940000003</v>
      </c>
      <c r="P85" s="55" t="s">
        <v>848</v>
      </c>
      <c r="Q85" s="10" t="s">
        <v>848</v>
      </c>
      <c r="R85" s="23"/>
      <c r="U85" s="29"/>
      <c r="V85" s="133"/>
      <c r="X85" s="29"/>
      <c r="Y85" s="133"/>
      <c r="AA85" s="126"/>
      <c r="AB85" s="126"/>
      <c r="AC85" s="131"/>
      <c r="AD85" s="131"/>
      <c r="AE85" s="133"/>
    </row>
    <row r="86" spans="1:31" ht="17.25" customHeight="1" thickTop="1" thickBot="1" x14ac:dyDescent="0.3">
      <c r="A86" s="171" t="s">
        <v>24</v>
      </c>
      <c r="B86" s="171"/>
      <c r="C86" s="52">
        <v>100</v>
      </c>
      <c r="D86" s="52">
        <v>100</v>
      </c>
      <c r="E86" s="52">
        <v>300</v>
      </c>
      <c r="F86" s="52">
        <v>300</v>
      </c>
      <c r="G86" s="52">
        <v>300</v>
      </c>
      <c r="H86" s="52">
        <v>300</v>
      </c>
      <c r="I86" s="167" t="s">
        <v>2569</v>
      </c>
      <c r="J86" s="167"/>
      <c r="K86" s="167"/>
      <c r="L86" s="167"/>
      <c r="M86" s="167"/>
      <c r="N86" s="53"/>
      <c r="O86" s="53"/>
      <c r="P86" s="61"/>
      <c r="Q86" s="61"/>
      <c r="R86" s="4"/>
      <c r="U86" s="29"/>
      <c r="V86" s="133"/>
      <c r="X86" s="29"/>
      <c r="Y86" s="133"/>
      <c r="AC86" s="131"/>
      <c r="AD86" s="131"/>
      <c r="AE86" s="133"/>
    </row>
    <row r="87" spans="1:31" ht="17.25" thickTop="1" thickBot="1" x14ac:dyDescent="0.3">
      <c r="A87" s="147" t="s">
        <v>66</v>
      </c>
      <c r="B87" s="148"/>
      <c r="C87" s="6">
        <f>SUM(C88:C94)</f>
        <v>1602</v>
      </c>
      <c r="D87" s="6">
        <f t="shared" ref="D87:H87" si="4">SUM(D88:D94)</f>
        <v>11254</v>
      </c>
      <c r="E87" s="6">
        <f t="shared" si="4"/>
        <v>14740</v>
      </c>
      <c r="F87" s="6">
        <f t="shared" si="4"/>
        <v>14740</v>
      </c>
      <c r="G87" s="6">
        <f t="shared" si="4"/>
        <v>14740</v>
      </c>
      <c r="H87" s="6">
        <f t="shared" si="4"/>
        <v>14740</v>
      </c>
      <c r="I87" s="143" t="s">
        <v>2569</v>
      </c>
      <c r="J87" s="143"/>
      <c r="K87" s="143"/>
      <c r="L87" s="143"/>
      <c r="M87" s="143"/>
      <c r="N87" s="6">
        <f>SUM(N88:N94)</f>
        <v>93878.985020000007</v>
      </c>
      <c r="O87" s="6">
        <f>SUM(O88:O94)</f>
        <v>97293.761069999993</v>
      </c>
      <c r="P87" s="59"/>
      <c r="Q87" s="59"/>
      <c r="R87" s="4"/>
      <c r="U87" s="29"/>
      <c r="V87" s="133"/>
      <c r="X87" s="29"/>
      <c r="Y87" s="133"/>
      <c r="AA87" s="127"/>
      <c r="AB87" s="127"/>
      <c r="AC87" s="131"/>
      <c r="AD87" s="131"/>
      <c r="AE87" s="133"/>
    </row>
    <row r="88" spans="1:31" ht="24.75" thickBot="1" x14ac:dyDescent="0.3">
      <c r="A88" s="82"/>
      <c r="B88" s="77" t="s">
        <v>2543</v>
      </c>
      <c r="C88" s="41">
        <v>749</v>
      </c>
      <c r="D88" s="40">
        <v>4281</v>
      </c>
      <c r="E88" s="41">
        <v>6373</v>
      </c>
      <c r="F88" s="40">
        <v>6373</v>
      </c>
      <c r="G88" s="41">
        <v>6373</v>
      </c>
      <c r="H88" s="40">
        <v>6373</v>
      </c>
      <c r="I88" s="36"/>
      <c r="J88" s="40"/>
      <c r="K88" s="36"/>
      <c r="L88" s="40"/>
      <c r="M88" s="36"/>
      <c r="N88" s="43">
        <v>52630.605089999997</v>
      </c>
      <c r="O88" s="44">
        <v>51434.497109999997</v>
      </c>
      <c r="P88" s="70" t="s">
        <v>869</v>
      </c>
      <c r="Q88" s="71" t="s">
        <v>870</v>
      </c>
      <c r="R88" s="23"/>
      <c r="U88" s="29"/>
      <c r="V88" s="133"/>
      <c r="X88" s="29"/>
      <c r="Y88" s="133"/>
      <c r="AA88" s="126"/>
      <c r="AB88" s="126"/>
      <c r="AC88" s="131"/>
      <c r="AD88" s="131"/>
      <c r="AE88" s="133"/>
    </row>
    <row r="89" spans="1:31" ht="24.75" thickBot="1" x14ac:dyDescent="0.3">
      <c r="A89" s="82"/>
      <c r="B89" s="77"/>
      <c r="C89" s="41"/>
      <c r="D89" s="40"/>
      <c r="E89" s="41"/>
      <c r="F89" s="40"/>
      <c r="G89" s="41"/>
      <c r="H89" s="40"/>
      <c r="I89" s="36"/>
      <c r="J89" s="40"/>
      <c r="K89" s="36"/>
      <c r="L89" s="40"/>
      <c r="M89" s="36"/>
      <c r="N89" s="43"/>
      <c r="O89" s="44"/>
      <c r="P89" s="70" t="s">
        <v>871</v>
      </c>
      <c r="Q89" s="71" t="s">
        <v>872</v>
      </c>
      <c r="R89" s="23"/>
      <c r="U89" s="29"/>
      <c r="V89" s="133"/>
      <c r="X89" s="29"/>
      <c r="Y89" s="133"/>
      <c r="AC89" s="131"/>
      <c r="AD89" s="131"/>
      <c r="AE89" s="133"/>
    </row>
    <row r="90" spans="1:31" ht="32.25" thickBot="1" x14ac:dyDescent="0.3">
      <c r="A90" s="82"/>
      <c r="B90" s="77" t="s">
        <v>2544</v>
      </c>
      <c r="C90" s="41">
        <v>686</v>
      </c>
      <c r="D90" s="40">
        <v>4176</v>
      </c>
      <c r="E90" s="41">
        <v>4642</v>
      </c>
      <c r="F90" s="40">
        <v>4642</v>
      </c>
      <c r="G90" s="41">
        <v>4642</v>
      </c>
      <c r="H90" s="40">
        <v>4642</v>
      </c>
      <c r="I90" s="36"/>
      <c r="J90" s="40"/>
      <c r="K90" s="36"/>
      <c r="L90" s="40"/>
      <c r="M90" s="36"/>
      <c r="N90" s="43">
        <v>20925.837970000004</v>
      </c>
      <c r="O90" s="44">
        <v>20439.42282</v>
      </c>
      <c r="P90" s="70" t="s">
        <v>873</v>
      </c>
      <c r="Q90" s="71" t="s">
        <v>874</v>
      </c>
      <c r="R90" s="23"/>
      <c r="U90" s="29"/>
      <c r="V90" s="133"/>
      <c r="X90" s="29"/>
      <c r="Y90" s="133"/>
      <c r="AA90" s="126"/>
      <c r="AB90" s="126"/>
      <c r="AC90" s="131"/>
      <c r="AD90" s="131"/>
      <c r="AE90" s="133"/>
    </row>
    <row r="91" spans="1:31" ht="24.75" thickBot="1" x14ac:dyDescent="0.3">
      <c r="A91" s="82"/>
      <c r="B91" s="77"/>
      <c r="C91" s="41"/>
      <c r="D91" s="40"/>
      <c r="E91" s="41"/>
      <c r="F91" s="40"/>
      <c r="G91" s="41"/>
      <c r="H91" s="40"/>
      <c r="I91" s="36"/>
      <c r="J91" s="40"/>
      <c r="K91" s="36"/>
      <c r="L91" s="40"/>
      <c r="M91" s="36"/>
      <c r="N91" s="43"/>
      <c r="O91" s="44"/>
      <c r="P91" s="70" t="s">
        <v>875</v>
      </c>
      <c r="Q91" s="71" t="s">
        <v>876</v>
      </c>
      <c r="R91" s="23"/>
      <c r="U91" s="29"/>
      <c r="V91" s="133"/>
      <c r="X91" s="29"/>
      <c r="Y91" s="133"/>
      <c r="AC91" s="131"/>
      <c r="AD91" s="131"/>
      <c r="AE91" s="133"/>
    </row>
    <row r="92" spans="1:31" ht="24.75" thickBot="1" x14ac:dyDescent="0.3">
      <c r="A92" s="82"/>
      <c r="B92" s="77"/>
      <c r="C92" s="41"/>
      <c r="D92" s="40"/>
      <c r="E92" s="41"/>
      <c r="F92" s="40"/>
      <c r="G92" s="41"/>
      <c r="H92" s="40"/>
      <c r="I92" s="36"/>
      <c r="J92" s="40"/>
      <c r="K92" s="36"/>
      <c r="L92" s="40"/>
      <c r="M92" s="36"/>
      <c r="N92" s="43"/>
      <c r="O92" s="44"/>
      <c r="P92" s="70" t="s">
        <v>877</v>
      </c>
      <c r="Q92" s="71" t="s">
        <v>878</v>
      </c>
      <c r="R92" s="23"/>
      <c r="U92" s="29"/>
      <c r="V92" s="133"/>
      <c r="X92" s="29"/>
      <c r="Y92" s="133"/>
      <c r="AC92" s="131"/>
      <c r="AD92" s="131"/>
      <c r="AE92" s="133"/>
    </row>
    <row r="93" spans="1:31" ht="60.75" thickBot="1" x14ac:dyDescent="0.3">
      <c r="A93" s="82"/>
      <c r="B93" s="77" t="s">
        <v>2297</v>
      </c>
      <c r="C93" s="41">
        <v>57</v>
      </c>
      <c r="D93" s="40">
        <v>493</v>
      </c>
      <c r="E93" s="41">
        <v>576</v>
      </c>
      <c r="F93" s="40">
        <v>576</v>
      </c>
      <c r="G93" s="41">
        <v>576</v>
      </c>
      <c r="H93" s="40">
        <v>576</v>
      </c>
      <c r="I93" s="36"/>
      <c r="J93" s="40"/>
      <c r="K93" s="36"/>
      <c r="L93" s="40"/>
      <c r="M93" s="36"/>
      <c r="N93" s="43">
        <v>4772.4561199999998</v>
      </c>
      <c r="O93" s="44">
        <v>5282.0891299999994</v>
      </c>
      <c r="P93" s="70" t="s">
        <v>879</v>
      </c>
      <c r="Q93" s="73" t="s">
        <v>880</v>
      </c>
      <c r="R93" s="23"/>
      <c r="U93" s="29"/>
      <c r="V93" s="133"/>
      <c r="X93" s="29"/>
      <c r="Y93" s="133"/>
      <c r="AA93" s="126"/>
      <c r="AB93" s="126"/>
      <c r="AC93" s="131"/>
      <c r="AD93" s="131"/>
      <c r="AE93" s="133"/>
    </row>
    <row r="94" spans="1:31" ht="16.5" thickBot="1" x14ac:dyDescent="0.3">
      <c r="A94" s="82"/>
      <c r="B94" s="75" t="s">
        <v>1094</v>
      </c>
      <c r="C94" s="41">
        <v>110</v>
      </c>
      <c r="D94" s="40">
        <v>2304</v>
      </c>
      <c r="E94" s="41">
        <v>3149</v>
      </c>
      <c r="F94" s="40">
        <v>3149</v>
      </c>
      <c r="G94" s="41">
        <v>3149</v>
      </c>
      <c r="H94" s="40">
        <v>3149</v>
      </c>
      <c r="I94" s="36"/>
      <c r="J94" s="40"/>
      <c r="K94" s="36"/>
      <c r="L94" s="40"/>
      <c r="M94" s="36"/>
      <c r="N94" s="43">
        <v>15550.08584</v>
      </c>
      <c r="O94" s="44">
        <v>20137.752009999997</v>
      </c>
      <c r="P94" s="70" t="s">
        <v>848</v>
      </c>
      <c r="Q94" s="10" t="s">
        <v>848</v>
      </c>
      <c r="R94" s="23"/>
      <c r="U94" s="29"/>
      <c r="V94" s="133"/>
      <c r="X94" s="29"/>
      <c r="Y94" s="133"/>
      <c r="AA94" s="126"/>
      <c r="AB94" s="126"/>
      <c r="AC94" s="131"/>
      <c r="AD94" s="131"/>
      <c r="AE94" s="133"/>
    </row>
    <row r="95" spans="1:31" ht="17.25" thickTop="1" thickBot="1" x14ac:dyDescent="0.3">
      <c r="A95" s="147" t="s">
        <v>25</v>
      </c>
      <c r="B95" s="148"/>
      <c r="C95" s="52">
        <f>SUM(C96:C108)</f>
        <v>27891</v>
      </c>
      <c r="D95" s="52">
        <f t="shared" ref="D95:E95" si="5">SUM(D96:D108)</f>
        <v>58887</v>
      </c>
      <c r="E95" s="52">
        <f t="shared" si="5"/>
        <v>182367</v>
      </c>
      <c r="F95" s="170" t="s">
        <v>2569</v>
      </c>
      <c r="G95" s="170"/>
      <c r="H95" s="170"/>
      <c r="I95" s="167" t="s">
        <v>2569</v>
      </c>
      <c r="J95" s="167"/>
      <c r="K95" s="167"/>
      <c r="L95" s="167"/>
      <c r="M95" s="167"/>
      <c r="N95" s="52">
        <f>SUM(N96:N108)</f>
        <v>1852407.4980400004</v>
      </c>
      <c r="O95" s="52">
        <f>SUM(O96:O108)</f>
        <v>1877281.4892799999</v>
      </c>
      <c r="P95" s="61"/>
      <c r="Q95" s="61"/>
      <c r="R95" s="4"/>
      <c r="U95" s="29"/>
      <c r="V95" s="133"/>
      <c r="X95" s="29"/>
      <c r="Y95" s="133"/>
      <c r="AA95" s="127"/>
      <c r="AB95" s="127"/>
      <c r="AC95" s="131"/>
      <c r="AD95" s="131"/>
      <c r="AE95" s="133"/>
    </row>
    <row r="96" spans="1:31" ht="25.5" thickTop="1" thickBot="1" x14ac:dyDescent="0.3">
      <c r="A96" s="82"/>
      <c r="B96" s="77" t="s">
        <v>2489</v>
      </c>
      <c r="C96" s="41">
        <v>5129</v>
      </c>
      <c r="D96" s="40">
        <v>7884</v>
      </c>
      <c r="E96" s="41">
        <v>15308</v>
      </c>
      <c r="F96" s="139" t="s">
        <v>2569</v>
      </c>
      <c r="G96" s="139"/>
      <c r="H96" s="139"/>
      <c r="I96" s="38"/>
      <c r="J96" s="40"/>
      <c r="K96" s="38"/>
      <c r="L96" s="40"/>
      <c r="M96" s="38"/>
      <c r="N96" s="43">
        <v>132416.75924999997</v>
      </c>
      <c r="O96" s="44">
        <v>115568.60255000001</v>
      </c>
      <c r="P96" s="66" t="s">
        <v>2974</v>
      </c>
      <c r="Q96" s="62" t="s">
        <v>136</v>
      </c>
      <c r="R96" s="23"/>
      <c r="U96" s="29"/>
      <c r="V96" s="133"/>
      <c r="X96" s="29"/>
      <c r="Y96" s="133"/>
      <c r="AA96" s="126"/>
      <c r="AB96" s="126"/>
      <c r="AC96" s="131"/>
      <c r="AD96" s="131"/>
      <c r="AE96" s="133"/>
    </row>
    <row r="97" spans="1:31" ht="24.75" thickBot="1" x14ac:dyDescent="0.3">
      <c r="A97" s="82"/>
      <c r="B97" s="77"/>
      <c r="C97" s="41"/>
      <c r="D97" s="40"/>
      <c r="E97" s="41"/>
      <c r="F97" s="40"/>
      <c r="G97" s="35"/>
      <c r="H97" s="40"/>
      <c r="I97" s="36"/>
      <c r="J97" s="40"/>
      <c r="K97" s="36"/>
      <c r="L97" s="40"/>
      <c r="M97" s="36"/>
      <c r="N97" s="43"/>
      <c r="O97" s="44"/>
      <c r="P97" s="66" t="s">
        <v>2975</v>
      </c>
      <c r="Q97" s="60" t="s">
        <v>107</v>
      </c>
      <c r="R97" s="23"/>
      <c r="U97" s="29"/>
      <c r="V97" s="133"/>
      <c r="X97" s="29"/>
      <c r="Y97" s="133"/>
      <c r="AC97" s="131"/>
      <c r="AD97" s="131"/>
      <c r="AE97" s="133"/>
    </row>
    <row r="98" spans="1:31" ht="26.25" customHeight="1" thickBot="1" x14ac:dyDescent="0.3">
      <c r="A98" s="82"/>
      <c r="B98" s="77"/>
      <c r="C98" s="41"/>
      <c r="D98" s="40"/>
      <c r="E98" s="41"/>
      <c r="F98" s="40"/>
      <c r="G98" s="35"/>
      <c r="H98" s="40"/>
      <c r="I98" s="36"/>
      <c r="J98" s="40"/>
      <c r="K98" s="36"/>
      <c r="L98" s="40"/>
      <c r="M98" s="36"/>
      <c r="N98" s="43"/>
      <c r="O98" s="44"/>
      <c r="P98" s="55" t="s">
        <v>137</v>
      </c>
      <c r="Q98" s="60" t="s">
        <v>122</v>
      </c>
      <c r="R98" s="23"/>
      <c r="U98" s="29"/>
      <c r="V98" s="133"/>
      <c r="X98" s="29"/>
      <c r="Y98" s="133"/>
      <c r="AC98" s="131"/>
      <c r="AD98" s="131"/>
      <c r="AE98" s="133"/>
    </row>
    <row r="99" spans="1:31" ht="36.75" thickBot="1" x14ac:dyDescent="0.3">
      <c r="A99" s="82"/>
      <c r="B99" s="77" t="s">
        <v>2488</v>
      </c>
      <c r="C99" s="41">
        <v>10057</v>
      </c>
      <c r="D99" s="40">
        <v>37157</v>
      </c>
      <c r="E99" s="41">
        <v>76371</v>
      </c>
      <c r="F99" s="136" t="s">
        <v>2569</v>
      </c>
      <c r="G99" s="136"/>
      <c r="H99" s="136"/>
      <c r="I99" s="36"/>
      <c r="J99" s="40"/>
      <c r="K99" s="36"/>
      <c r="L99" s="40"/>
      <c r="M99" s="36"/>
      <c r="N99" s="43">
        <v>293453.46152999997</v>
      </c>
      <c r="O99" s="44">
        <v>249981.43843999997</v>
      </c>
      <c r="P99" s="66" t="s">
        <v>2976</v>
      </c>
      <c r="Q99" s="60" t="s">
        <v>107</v>
      </c>
      <c r="R99" s="23"/>
      <c r="U99" s="29"/>
      <c r="V99" s="133"/>
      <c r="X99" s="29"/>
      <c r="Y99" s="133"/>
      <c r="AA99" s="126"/>
      <c r="AB99" s="126"/>
      <c r="AC99" s="131"/>
      <c r="AD99" s="131"/>
      <c r="AE99" s="133"/>
    </row>
    <row r="100" spans="1:31" ht="36.75" thickBot="1" x14ac:dyDescent="0.3">
      <c r="A100" s="82"/>
      <c r="B100" s="77" t="s">
        <v>2490</v>
      </c>
      <c r="C100" s="41">
        <v>1214</v>
      </c>
      <c r="D100" s="40">
        <v>1653</v>
      </c>
      <c r="E100" s="41">
        <v>12185</v>
      </c>
      <c r="F100" s="136" t="s">
        <v>2569</v>
      </c>
      <c r="G100" s="136"/>
      <c r="H100" s="136"/>
      <c r="I100" s="36"/>
      <c r="J100" s="40"/>
      <c r="K100" s="36"/>
      <c r="L100" s="40"/>
      <c r="M100" s="36"/>
      <c r="N100" s="43">
        <v>209157.55396000005</v>
      </c>
      <c r="O100" s="44">
        <v>166460.96550999998</v>
      </c>
      <c r="P100" s="66" t="s">
        <v>2977</v>
      </c>
      <c r="Q100" s="60" t="s">
        <v>122</v>
      </c>
      <c r="R100" s="23"/>
      <c r="U100" s="29"/>
      <c r="V100" s="133"/>
      <c r="X100" s="29"/>
      <c r="Y100" s="133"/>
      <c r="AA100" s="126"/>
      <c r="AB100" s="126"/>
      <c r="AC100" s="131"/>
      <c r="AD100" s="131"/>
      <c r="AE100" s="133"/>
    </row>
    <row r="101" spans="1:31" ht="24.75" thickBot="1" x14ac:dyDescent="0.3">
      <c r="A101" s="82"/>
      <c r="B101" s="77" t="s">
        <v>2491</v>
      </c>
      <c r="C101" s="41">
        <v>710</v>
      </c>
      <c r="D101" s="40">
        <v>1297</v>
      </c>
      <c r="E101" s="41">
        <v>12863</v>
      </c>
      <c r="F101" s="136" t="s">
        <v>2569</v>
      </c>
      <c r="G101" s="136"/>
      <c r="H101" s="136"/>
      <c r="I101" s="36"/>
      <c r="J101" s="40"/>
      <c r="K101" s="36"/>
      <c r="L101" s="40"/>
      <c r="M101" s="36"/>
      <c r="N101" s="43">
        <v>486121.65072999999</v>
      </c>
      <c r="O101" s="44">
        <v>394832.22029999999</v>
      </c>
      <c r="P101" s="55" t="s">
        <v>138</v>
      </c>
      <c r="Q101" s="60" t="s">
        <v>107</v>
      </c>
      <c r="R101" s="23"/>
      <c r="U101" s="29"/>
      <c r="V101" s="133"/>
      <c r="X101" s="29"/>
      <c r="Y101" s="133"/>
      <c r="AA101" s="126"/>
      <c r="AB101" s="126"/>
      <c r="AC101" s="131"/>
      <c r="AD101" s="131"/>
      <c r="AE101" s="133"/>
    </row>
    <row r="102" spans="1:31" ht="36.75" thickBot="1" x14ac:dyDescent="0.3">
      <c r="A102" s="82"/>
      <c r="B102" s="77"/>
      <c r="C102" s="41"/>
      <c r="D102" s="40"/>
      <c r="E102" s="41"/>
      <c r="F102" s="40"/>
      <c r="G102" s="35"/>
      <c r="H102" s="40"/>
      <c r="I102" s="36"/>
      <c r="J102" s="40"/>
      <c r="K102" s="36"/>
      <c r="L102" s="40"/>
      <c r="M102" s="36"/>
      <c r="N102" s="43"/>
      <c r="O102" s="44"/>
      <c r="P102" s="55" t="s">
        <v>139</v>
      </c>
      <c r="Q102" s="60" t="s">
        <v>140</v>
      </c>
      <c r="R102" s="23"/>
      <c r="U102" s="29"/>
      <c r="V102" s="133"/>
      <c r="X102" s="29"/>
      <c r="Y102" s="133"/>
      <c r="AC102" s="131"/>
      <c r="AD102" s="131"/>
      <c r="AE102" s="133"/>
    </row>
    <row r="103" spans="1:31" ht="36.75" thickBot="1" x14ac:dyDescent="0.3">
      <c r="A103" s="82"/>
      <c r="B103" s="77" t="s">
        <v>2492</v>
      </c>
      <c r="C103" s="41">
        <v>1616</v>
      </c>
      <c r="D103" s="40">
        <v>2997</v>
      </c>
      <c r="E103" s="41">
        <v>6889</v>
      </c>
      <c r="F103" s="136" t="s">
        <v>2569</v>
      </c>
      <c r="G103" s="136"/>
      <c r="H103" s="136"/>
      <c r="I103" s="36"/>
      <c r="J103" s="40"/>
      <c r="K103" s="36"/>
      <c r="L103" s="40"/>
      <c r="M103" s="36"/>
      <c r="N103" s="43">
        <v>69880.079200000007</v>
      </c>
      <c r="O103" s="44">
        <v>66496.572929999995</v>
      </c>
      <c r="P103" s="55" t="s">
        <v>141</v>
      </c>
      <c r="Q103" s="60" t="s">
        <v>142</v>
      </c>
      <c r="R103" s="23"/>
      <c r="U103" s="29"/>
      <c r="V103" s="133"/>
      <c r="X103" s="29"/>
      <c r="Y103" s="133"/>
      <c r="AA103" s="126"/>
      <c r="AB103" s="126"/>
      <c r="AC103" s="131"/>
      <c r="AD103" s="131"/>
      <c r="AE103" s="133"/>
    </row>
    <row r="104" spans="1:31" ht="36.75" thickBot="1" x14ac:dyDescent="0.3">
      <c r="A104" s="82"/>
      <c r="B104" s="77"/>
      <c r="C104" s="41"/>
      <c r="D104" s="40"/>
      <c r="E104" s="41"/>
      <c r="F104" s="40"/>
      <c r="G104" s="35"/>
      <c r="H104" s="40"/>
      <c r="I104" s="36"/>
      <c r="J104" s="40"/>
      <c r="K104" s="36"/>
      <c r="L104" s="40"/>
      <c r="M104" s="36"/>
      <c r="N104" s="43"/>
      <c r="O104" s="44"/>
      <c r="P104" s="55" t="s">
        <v>143</v>
      </c>
      <c r="Q104" s="60" t="s">
        <v>142</v>
      </c>
      <c r="R104" s="23"/>
      <c r="U104" s="29"/>
      <c r="V104" s="133"/>
      <c r="X104" s="29"/>
      <c r="Y104" s="133"/>
      <c r="AC104" s="131"/>
      <c r="AD104" s="131"/>
      <c r="AE104" s="133"/>
    </row>
    <row r="105" spans="1:31" ht="36.75" thickBot="1" x14ac:dyDescent="0.3">
      <c r="A105" s="82"/>
      <c r="B105" s="77" t="s">
        <v>2493</v>
      </c>
      <c r="C105" s="41">
        <v>0</v>
      </c>
      <c r="D105" s="40">
        <v>0</v>
      </c>
      <c r="E105" s="41">
        <v>1893</v>
      </c>
      <c r="F105" s="136" t="s">
        <v>2569</v>
      </c>
      <c r="G105" s="136"/>
      <c r="H105" s="136"/>
      <c r="I105" s="36"/>
      <c r="J105" s="40"/>
      <c r="K105" s="36"/>
      <c r="L105" s="40"/>
      <c r="M105" s="36"/>
      <c r="N105" s="43">
        <v>66520.251199999999</v>
      </c>
      <c r="O105" s="44">
        <v>51506.712720000003</v>
      </c>
      <c r="P105" s="55" t="s">
        <v>144</v>
      </c>
      <c r="Q105" s="60" t="s">
        <v>107</v>
      </c>
      <c r="R105" s="23"/>
      <c r="U105" s="29"/>
      <c r="V105" s="133"/>
      <c r="X105" s="29"/>
      <c r="Y105" s="133"/>
      <c r="AA105" s="126"/>
      <c r="AB105" s="126"/>
      <c r="AC105" s="131"/>
      <c r="AD105" s="131"/>
      <c r="AE105" s="133"/>
    </row>
    <row r="106" spans="1:31" ht="24.75" thickBot="1" x14ac:dyDescent="0.3">
      <c r="A106" s="82"/>
      <c r="B106" s="77"/>
      <c r="C106" s="41"/>
      <c r="D106" s="40"/>
      <c r="E106" s="41"/>
      <c r="F106" s="40"/>
      <c r="G106" s="35"/>
      <c r="H106" s="40"/>
      <c r="I106" s="36"/>
      <c r="J106" s="40"/>
      <c r="K106" s="36"/>
      <c r="L106" s="40"/>
      <c r="M106" s="36"/>
      <c r="N106" s="43"/>
      <c r="O106" s="44"/>
      <c r="P106" s="55" t="s">
        <v>145</v>
      </c>
      <c r="Q106" s="60" t="s">
        <v>146</v>
      </c>
      <c r="R106" s="23"/>
      <c r="U106" s="29"/>
      <c r="V106" s="133"/>
      <c r="X106" s="29"/>
      <c r="Y106" s="133"/>
      <c r="AC106" s="131"/>
      <c r="AD106" s="131"/>
      <c r="AE106" s="133"/>
    </row>
    <row r="107" spans="1:31" ht="16.5" thickBot="1" x14ac:dyDescent="0.3">
      <c r="A107" s="82"/>
      <c r="B107" s="77" t="s">
        <v>2571</v>
      </c>
      <c r="C107" s="41">
        <v>257</v>
      </c>
      <c r="D107" s="40">
        <v>155</v>
      </c>
      <c r="E107" s="41">
        <v>268</v>
      </c>
      <c r="F107" s="136" t="s">
        <v>2569</v>
      </c>
      <c r="G107" s="136"/>
      <c r="H107" s="136"/>
      <c r="I107" s="36"/>
      <c r="J107" s="40"/>
      <c r="K107" s="36"/>
      <c r="L107" s="40"/>
      <c r="M107" s="36"/>
      <c r="N107" s="43">
        <v>1165.2520400000001</v>
      </c>
      <c r="O107" s="44">
        <v>1044.0035</v>
      </c>
      <c r="P107" s="66" t="s">
        <v>848</v>
      </c>
      <c r="Q107" s="63" t="s">
        <v>848</v>
      </c>
      <c r="R107" s="23"/>
      <c r="U107" s="29"/>
      <c r="V107" s="133"/>
      <c r="X107" s="29"/>
      <c r="Y107" s="133"/>
      <c r="AA107" s="126"/>
      <c r="AB107" s="126"/>
      <c r="AC107" s="131"/>
      <c r="AD107" s="131"/>
      <c r="AE107" s="133"/>
    </row>
    <row r="108" spans="1:31" ht="16.5" thickBot="1" x14ac:dyDescent="0.3">
      <c r="A108" s="82"/>
      <c r="B108" s="75" t="s">
        <v>1094</v>
      </c>
      <c r="C108" s="41">
        <v>8908</v>
      </c>
      <c r="D108" s="40">
        <v>7744</v>
      </c>
      <c r="E108" s="41">
        <v>56590</v>
      </c>
      <c r="F108" s="136" t="s">
        <v>2569</v>
      </c>
      <c r="G108" s="136"/>
      <c r="H108" s="136"/>
      <c r="I108" s="36"/>
      <c r="J108" s="40"/>
      <c r="K108" s="36"/>
      <c r="L108" s="40"/>
      <c r="M108" s="36"/>
      <c r="N108" s="43">
        <v>593692.49013000017</v>
      </c>
      <c r="O108" s="44">
        <v>831390.97332999995</v>
      </c>
      <c r="P108" s="55" t="s">
        <v>848</v>
      </c>
      <c r="Q108" s="10" t="s">
        <v>848</v>
      </c>
      <c r="R108" s="23"/>
      <c r="U108" s="29"/>
      <c r="V108" s="133"/>
      <c r="X108" s="29"/>
      <c r="Y108" s="133"/>
      <c r="AA108" s="126"/>
      <c r="AB108" s="126"/>
      <c r="AC108" s="131"/>
      <c r="AD108" s="131"/>
      <c r="AE108" s="133"/>
    </row>
    <row r="109" spans="1:31" ht="16.5" thickBot="1" x14ac:dyDescent="0.3">
      <c r="A109" s="147" t="s">
        <v>40</v>
      </c>
      <c r="B109" s="148"/>
      <c r="C109" s="6">
        <f>SUM(C110:C128)</f>
        <v>17790</v>
      </c>
      <c r="D109" s="6">
        <f t="shared" ref="D109:H109" si="6">SUM(D110:D128)</f>
        <v>40220</v>
      </c>
      <c r="E109" s="6">
        <f t="shared" si="6"/>
        <v>41151</v>
      </c>
      <c r="F109" s="6">
        <f t="shared" si="6"/>
        <v>41151</v>
      </c>
      <c r="G109" s="6">
        <f t="shared" si="6"/>
        <v>41151</v>
      </c>
      <c r="H109" s="6">
        <f t="shared" si="6"/>
        <v>41151</v>
      </c>
      <c r="I109" s="160" t="s">
        <v>2569</v>
      </c>
      <c r="J109" s="160"/>
      <c r="K109" s="160"/>
      <c r="L109" s="160"/>
      <c r="M109" s="160"/>
      <c r="N109" s="6">
        <f>SUM(N110:N128)</f>
        <v>617075.93368999986</v>
      </c>
      <c r="O109" s="6">
        <f>SUM(O110:O128)</f>
        <v>604512.44075000007</v>
      </c>
      <c r="P109" s="59"/>
      <c r="Q109" s="59"/>
      <c r="R109" s="4"/>
      <c r="U109" s="29"/>
      <c r="V109" s="133"/>
      <c r="X109" s="29"/>
      <c r="Y109" s="133"/>
      <c r="AA109" s="126"/>
      <c r="AB109" s="126"/>
      <c r="AC109" s="131"/>
      <c r="AD109" s="131"/>
      <c r="AE109" s="133"/>
    </row>
    <row r="110" spans="1:31" ht="36.75" thickBot="1" x14ac:dyDescent="0.3">
      <c r="A110" s="82"/>
      <c r="B110" s="77" t="s">
        <v>2446</v>
      </c>
      <c r="C110" s="41">
        <v>0</v>
      </c>
      <c r="D110" s="40">
        <v>4035</v>
      </c>
      <c r="E110" s="41">
        <v>4035</v>
      </c>
      <c r="F110" s="40">
        <v>4035</v>
      </c>
      <c r="G110" s="41">
        <v>4035</v>
      </c>
      <c r="H110" s="40">
        <v>4035</v>
      </c>
      <c r="I110" s="36"/>
      <c r="J110" s="40"/>
      <c r="K110" s="36"/>
      <c r="L110" s="40"/>
      <c r="M110" s="36"/>
      <c r="N110" s="43">
        <v>39038.281640000001</v>
      </c>
      <c r="O110" s="44">
        <v>39257.795969999999</v>
      </c>
      <c r="P110" s="66" t="s">
        <v>3042</v>
      </c>
      <c r="Q110" s="60" t="s">
        <v>3075</v>
      </c>
      <c r="R110" s="23"/>
      <c r="U110" s="29"/>
      <c r="V110" s="133"/>
      <c r="X110" s="29"/>
      <c r="Y110" s="133"/>
      <c r="AA110" s="126"/>
      <c r="AB110" s="126"/>
      <c r="AC110" s="131"/>
      <c r="AD110" s="131"/>
      <c r="AE110" s="133"/>
    </row>
    <row r="111" spans="1:31" ht="24.75" thickBot="1" x14ac:dyDescent="0.3">
      <c r="A111" s="82"/>
      <c r="B111" s="77"/>
      <c r="C111" s="41"/>
      <c r="D111" s="40"/>
      <c r="E111" s="41"/>
      <c r="F111" s="40"/>
      <c r="G111" s="41"/>
      <c r="H111" s="40"/>
      <c r="I111" s="36"/>
      <c r="J111" s="40"/>
      <c r="K111" s="36"/>
      <c r="L111" s="40"/>
      <c r="M111" s="36"/>
      <c r="N111" s="43"/>
      <c r="O111" s="44"/>
      <c r="P111" s="66" t="s">
        <v>3043</v>
      </c>
      <c r="Q111" s="60" t="s">
        <v>3074</v>
      </c>
      <c r="R111" s="23"/>
      <c r="U111" s="29"/>
      <c r="V111" s="133"/>
      <c r="X111" s="29"/>
      <c r="Y111" s="133"/>
      <c r="AC111" s="131"/>
      <c r="AD111" s="131"/>
      <c r="AE111" s="133"/>
    </row>
    <row r="112" spans="1:31" ht="48.75" thickBot="1" x14ac:dyDescent="0.3">
      <c r="A112" s="82"/>
      <c r="B112" s="77"/>
      <c r="C112" s="41"/>
      <c r="D112" s="40"/>
      <c r="E112" s="41"/>
      <c r="F112" s="40"/>
      <c r="G112" s="41"/>
      <c r="H112" s="40"/>
      <c r="I112" s="36"/>
      <c r="J112" s="40"/>
      <c r="K112" s="36"/>
      <c r="L112" s="40"/>
      <c r="M112" s="36"/>
      <c r="N112" s="43"/>
      <c r="O112" s="44"/>
      <c r="P112" s="66" t="s">
        <v>3044</v>
      </c>
      <c r="Q112" s="60" t="s">
        <v>3073</v>
      </c>
      <c r="R112" s="23"/>
      <c r="U112" s="29"/>
      <c r="V112" s="133"/>
      <c r="X112" s="29"/>
      <c r="Y112" s="133"/>
      <c r="AC112" s="131"/>
      <c r="AD112" s="131"/>
      <c r="AE112" s="133"/>
    </row>
    <row r="113" spans="1:31" ht="108.75" thickBot="1" x14ac:dyDescent="0.3">
      <c r="A113" s="82"/>
      <c r="B113" s="77" t="s">
        <v>2510</v>
      </c>
      <c r="C113" s="41">
        <v>8380</v>
      </c>
      <c r="D113" s="40">
        <v>11158</v>
      </c>
      <c r="E113" s="41">
        <v>11939</v>
      </c>
      <c r="F113" s="40">
        <v>11939</v>
      </c>
      <c r="G113" s="41">
        <v>11939</v>
      </c>
      <c r="H113" s="40">
        <v>11939</v>
      </c>
      <c r="I113" s="36"/>
      <c r="J113" s="40"/>
      <c r="K113" s="36"/>
      <c r="L113" s="40"/>
      <c r="M113" s="36"/>
      <c r="N113" s="43">
        <v>198456.30746999997</v>
      </c>
      <c r="O113" s="44">
        <v>192037.43302</v>
      </c>
      <c r="P113" s="66" t="s">
        <v>3045</v>
      </c>
      <c r="Q113" s="68" t="s">
        <v>2943</v>
      </c>
      <c r="R113" s="23"/>
      <c r="U113" s="29"/>
      <c r="V113" s="133"/>
      <c r="X113" s="29"/>
      <c r="Y113" s="133"/>
      <c r="AA113" s="126"/>
      <c r="AB113" s="126"/>
      <c r="AC113" s="131"/>
      <c r="AD113" s="131"/>
      <c r="AE113" s="133"/>
    </row>
    <row r="114" spans="1:31" ht="24.75" thickBot="1" x14ac:dyDescent="0.3">
      <c r="A114" s="82"/>
      <c r="B114" s="77"/>
      <c r="C114" s="41"/>
      <c r="D114" s="40"/>
      <c r="E114" s="41"/>
      <c r="F114" s="40"/>
      <c r="G114" s="41"/>
      <c r="H114" s="40"/>
      <c r="I114" s="36"/>
      <c r="J114" s="40"/>
      <c r="K114" s="36"/>
      <c r="L114" s="40"/>
      <c r="M114" s="36"/>
      <c r="N114" s="43"/>
      <c r="O114" s="44"/>
      <c r="P114" s="66" t="s">
        <v>3046</v>
      </c>
      <c r="Q114" s="60" t="s">
        <v>3072</v>
      </c>
      <c r="R114" s="23"/>
      <c r="U114" s="29"/>
      <c r="V114" s="133"/>
      <c r="X114" s="29"/>
      <c r="Y114" s="133"/>
      <c r="AC114" s="131"/>
      <c r="AD114" s="131"/>
      <c r="AE114" s="133"/>
    </row>
    <row r="115" spans="1:31" ht="72.75" thickBot="1" x14ac:dyDescent="0.3">
      <c r="A115" s="82"/>
      <c r="B115" s="77"/>
      <c r="C115" s="41"/>
      <c r="D115" s="40"/>
      <c r="E115" s="41"/>
      <c r="F115" s="40"/>
      <c r="G115" s="41"/>
      <c r="H115" s="40"/>
      <c r="I115" s="36"/>
      <c r="J115" s="40"/>
      <c r="K115" s="36"/>
      <c r="L115" s="40"/>
      <c r="M115" s="36"/>
      <c r="N115" s="43"/>
      <c r="O115" s="44"/>
      <c r="P115" s="66" t="s">
        <v>3047</v>
      </c>
      <c r="Q115" s="68" t="s">
        <v>3071</v>
      </c>
      <c r="R115" s="23"/>
      <c r="U115" s="29"/>
      <c r="V115" s="133"/>
      <c r="X115" s="29"/>
      <c r="Y115" s="133"/>
      <c r="AC115" s="131"/>
      <c r="AD115" s="131"/>
      <c r="AE115" s="133"/>
    </row>
    <row r="116" spans="1:31" ht="72.75" thickBot="1" x14ac:dyDescent="0.3">
      <c r="A116" s="82"/>
      <c r="B116" s="77" t="s">
        <v>2511</v>
      </c>
      <c r="C116" s="41">
        <v>0</v>
      </c>
      <c r="D116" s="40">
        <v>0</v>
      </c>
      <c r="E116" s="41">
        <v>0</v>
      </c>
      <c r="F116" s="40">
        <v>0</v>
      </c>
      <c r="G116" s="41">
        <v>0</v>
      </c>
      <c r="H116" s="40">
        <v>0</v>
      </c>
      <c r="I116" s="36"/>
      <c r="J116" s="40"/>
      <c r="K116" s="36"/>
      <c r="L116" s="40"/>
      <c r="M116" s="36"/>
      <c r="N116" s="43">
        <v>20865.352719999999</v>
      </c>
      <c r="O116" s="44">
        <v>17901.114710000002</v>
      </c>
      <c r="P116" s="66" t="s">
        <v>3048</v>
      </c>
      <c r="Q116" s="68" t="s">
        <v>3070</v>
      </c>
      <c r="R116" s="23"/>
      <c r="U116" s="29"/>
      <c r="V116" s="133"/>
      <c r="X116" s="29"/>
      <c r="Y116" s="133"/>
      <c r="AA116" s="126"/>
      <c r="AB116" s="126"/>
      <c r="AC116" s="131"/>
      <c r="AD116" s="131"/>
      <c r="AE116" s="133"/>
    </row>
    <row r="117" spans="1:31" ht="48.75" thickBot="1" x14ac:dyDescent="0.3">
      <c r="A117" s="82"/>
      <c r="B117" s="77"/>
      <c r="C117" s="41"/>
      <c r="D117" s="40"/>
      <c r="E117" s="41"/>
      <c r="F117" s="40"/>
      <c r="G117" s="41"/>
      <c r="H117" s="40"/>
      <c r="I117" s="36"/>
      <c r="J117" s="40"/>
      <c r="K117" s="36"/>
      <c r="L117" s="40"/>
      <c r="M117" s="36"/>
      <c r="N117" s="43"/>
      <c r="O117" s="44"/>
      <c r="P117" s="66" t="s">
        <v>3049</v>
      </c>
      <c r="Q117" s="60" t="s">
        <v>3069</v>
      </c>
      <c r="R117" s="23"/>
      <c r="U117" s="29"/>
      <c r="V117" s="133"/>
      <c r="X117" s="29"/>
      <c r="Y117" s="133"/>
      <c r="AC117" s="131"/>
      <c r="AD117" s="131"/>
      <c r="AE117" s="133"/>
    </row>
    <row r="118" spans="1:31" ht="48.75" thickBot="1" x14ac:dyDescent="0.3">
      <c r="A118" s="82"/>
      <c r="B118" s="77"/>
      <c r="C118" s="41"/>
      <c r="D118" s="40"/>
      <c r="E118" s="41"/>
      <c r="F118" s="40"/>
      <c r="G118" s="41"/>
      <c r="H118" s="40"/>
      <c r="I118" s="36"/>
      <c r="J118" s="40"/>
      <c r="K118" s="36"/>
      <c r="L118" s="40"/>
      <c r="M118" s="36"/>
      <c r="N118" s="43"/>
      <c r="O118" s="44"/>
      <c r="P118" s="66" t="s">
        <v>3050</v>
      </c>
      <c r="Q118" s="60" t="s">
        <v>3068</v>
      </c>
      <c r="R118" s="23"/>
      <c r="U118" s="29"/>
      <c r="V118" s="133"/>
      <c r="X118" s="29"/>
      <c r="Y118" s="133"/>
      <c r="AC118" s="131"/>
      <c r="AD118" s="131"/>
      <c r="AE118" s="133"/>
    </row>
    <row r="119" spans="1:31" ht="72.75" thickBot="1" x14ac:dyDescent="0.3">
      <c r="A119" s="82"/>
      <c r="B119" s="77" t="s">
        <v>2512</v>
      </c>
      <c r="C119" s="41">
        <v>8850</v>
      </c>
      <c r="D119" s="40">
        <v>24217</v>
      </c>
      <c r="E119" s="41">
        <v>24217</v>
      </c>
      <c r="F119" s="40">
        <v>24217</v>
      </c>
      <c r="G119" s="41">
        <v>24217</v>
      </c>
      <c r="H119" s="40">
        <v>24217</v>
      </c>
      <c r="I119" s="36"/>
      <c r="J119" s="40"/>
      <c r="K119" s="36"/>
      <c r="L119" s="40"/>
      <c r="M119" s="36"/>
      <c r="N119" s="43">
        <v>47545.31205</v>
      </c>
      <c r="O119" s="44">
        <v>39349.324280000001</v>
      </c>
      <c r="P119" s="66" t="s">
        <v>3051</v>
      </c>
      <c r="Q119" s="68" t="s">
        <v>3067</v>
      </c>
      <c r="R119" s="23"/>
      <c r="U119" s="29"/>
      <c r="V119" s="133"/>
      <c r="X119" s="29"/>
      <c r="Y119" s="133"/>
      <c r="AA119" s="126"/>
      <c r="AB119" s="126"/>
      <c r="AC119" s="131"/>
      <c r="AD119" s="131"/>
      <c r="AE119" s="133"/>
    </row>
    <row r="120" spans="1:31" ht="24.75" thickBot="1" x14ac:dyDescent="0.3">
      <c r="A120" s="82"/>
      <c r="B120" s="77"/>
      <c r="C120" s="41"/>
      <c r="D120" s="40"/>
      <c r="E120" s="41"/>
      <c r="F120" s="40"/>
      <c r="G120" s="41"/>
      <c r="H120" s="40"/>
      <c r="I120" s="36"/>
      <c r="J120" s="40"/>
      <c r="K120" s="36"/>
      <c r="L120" s="40"/>
      <c r="M120" s="36"/>
      <c r="N120" s="43"/>
      <c r="O120" s="44"/>
      <c r="P120" s="66" t="s">
        <v>3052</v>
      </c>
      <c r="Q120" s="60" t="s">
        <v>3066</v>
      </c>
      <c r="R120" s="23"/>
      <c r="U120" s="29"/>
      <c r="V120" s="133"/>
      <c r="X120" s="29"/>
      <c r="Y120" s="133"/>
      <c r="AC120" s="131"/>
      <c r="AD120" s="131"/>
      <c r="AE120" s="133"/>
    </row>
    <row r="121" spans="1:31" ht="72.75" thickBot="1" x14ac:dyDescent="0.3">
      <c r="A121" s="82"/>
      <c r="B121" s="77"/>
      <c r="C121" s="41"/>
      <c r="D121" s="40"/>
      <c r="E121" s="41"/>
      <c r="F121" s="40"/>
      <c r="G121" s="41"/>
      <c r="H121" s="40"/>
      <c r="I121" s="36"/>
      <c r="J121" s="40"/>
      <c r="K121" s="36"/>
      <c r="L121" s="40"/>
      <c r="M121" s="36"/>
      <c r="N121" s="43"/>
      <c r="O121" s="44"/>
      <c r="P121" s="66" t="s">
        <v>3053</v>
      </c>
      <c r="Q121" s="68" t="s">
        <v>3065</v>
      </c>
      <c r="R121" s="23"/>
      <c r="U121" s="29"/>
      <c r="V121" s="133"/>
      <c r="X121" s="29"/>
      <c r="Y121" s="133"/>
      <c r="AC121" s="131"/>
      <c r="AD121" s="131"/>
      <c r="AE121" s="133"/>
    </row>
    <row r="122" spans="1:31" ht="72.75" thickBot="1" x14ac:dyDescent="0.3">
      <c r="A122" s="82"/>
      <c r="B122" s="77" t="s">
        <v>2513</v>
      </c>
      <c r="C122" s="41">
        <v>460</v>
      </c>
      <c r="D122" s="40">
        <v>460</v>
      </c>
      <c r="E122" s="41">
        <v>460</v>
      </c>
      <c r="F122" s="40">
        <v>460</v>
      </c>
      <c r="G122" s="41">
        <v>460</v>
      </c>
      <c r="H122" s="40">
        <v>460</v>
      </c>
      <c r="I122" s="36"/>
      <c r="J122" s="40"/>
      <c r="K122" s="36"/>
      <c r="L122" s="40"/>
      <c r="M122" s="36"/>
      <c r="N122" s="43">
        <v>18614.986400000002</v>
      </c>
      <c r="O122" s="44">
        <v>31229.922979999999</v>
      </c>
      <c r="P122" s="66" t="s">
        <v>3054</v>
      </c>
      <c r="Q122" s="68" t="s">
        <v>3064</v>
      </c>
      <c r="R122" s="23"/>
      <c r="U122" s="29"/>
      <c r="V122" s="133"/>
      <c r="X122" s="29"/>
      <c r="Y122" s="133"/>
      <c r="AA122" s="126"/>
      <c r="AB122" s="126"/>
      <c r="AC122" s="131"/>
      <c r="AD122" s="131"/>
      <c r="AE122" s="133"/>
    </row>
    <row r="123" spans="1:31" ht="36.75" thickBot="1" x14ac:dyDescent="0.3">
      <c r="A123" s="82"/>
      <c r="B123" s="77" t="s">
        <v>2514</v>
      </c>
      <c r="C123" s="41">
        <v>0</v>
      </c>
      <c r="D123" s="40">
        <v>0</v>
      </c>
      <c r="E123" s="41">
        <v>0</v>
      </c>
      <c r="F123" s="40">
        <v>0</v>
      </c>
      <c r="G123" s="41">
        <v>0</v>
      </c>
      <c r="H123" s="40">
        <v>0</v>
      </c>
      <c r="I123" s="36"/>
      <c r="J123" s="40"/>
      <c r="K123" s="36"/>
      <c r="L123" s="40"/>
      <c r="M123" s="36"/>
      <c r="N123" s="43">
        <v>132013.26236999998</v>
      </c>
      <c r="O123" s="44">
        <v>131268.27911999999</v>
      </c>
      <c r="P123" s="66" t="s">
        <v>3055</v>
      </c>
      <c r="Q123" s="60" t="s">
        <v>3063</v>
      </c>
      <c r="R123" s="23"/>
      <c r="U123" s="29"/>
      <c r="V123" s="133"/>
      <c r="X123" s="29"/>
      <c r="Y123" s="133"/>
      <c r="AA123" s="126"/>
      <c r="AB123" s="126"/>
      <c r="AC123" s="131"/>
      <c r="AD123" s="131"/>
      <c r="AE123" s="133"/>
    </row>
    <row r="124" spans="1:31" ht="24.75" thickBot="1" x14ac:dyDescent="0.3">
      <c r="A124" s="82"/>
      <c r="B124" s="77"/>
      <c r="C124" s="41"/>
      <c r="D124" s="40"/>
      <c r="E124" s="41"/>
      <c r="F124" s="40"/>
      <c r="G124" s="41"/>
      <c r="H124" s="40"/>
      <c r="I124" s="36"/>
      <c r="J124" s="40"/>
      <c r="K124" s="36"/>
      <c r="L124" s="40"/>
      <c r="M124" s="36"/>
      <c r="N124" s="43"/>
      <c r="O124" s="44"/>
      <c r="P124" s="66" t="s">
        <v>3056</v>
      </c>
      <c r="Q124" s="60" t="s">
        <v>3062</v>
      </c>
      <c r="R124" s="23"/>
      <c r="U124" s="29"/>
      <c r="V124" s="133"/>
      <c r="X124" s="29"/>
      <c r="Y124" s="133"/>
      <c r="AC124" s="131"/>
      <c r="AD124" s="131"/>
      <c r="AE124" s="133"/>
    </row>
    <row r="125" spans="1:31" ht="24.75" thickBot="1" x14ac:dyDescent="0.3">
      <c r="A125" s="82"/>
      <c r="B125" s="77" t="s">
        <v>2452</v>
      </c>
      <c r="C125" s="41">
        <v>0</v>
      </c>
      <c r="D125" s="40">
        <v>0</v>
      </c>
      <c r="E125" s="41">
        <v>0</v>
      </c>
      <c r="F125" s="40">
        <v>0</v>
      </c>
      <c r="G125" s="41">
        <v>0</v>
      </c>
      <c r="H125" s="40">
        <v>0</v>
      </c>
      <c r="I125" s="36"/>
      <c r="J125" s="40"/>
      <c r="K125" s="36"/>
      <c r="L125" s="40"/>
      <c r="M125" s="36"/>
      <c r="N125" s="43">
        <v>114511.42585</v>
      </c>
      <c r="O125" s="44">
        <v>101475.18961</v>
      </c>
      <c r="P125" s="66" t="s">
        <v>3057</v>
      </c>
      <c r="Q125" s="60" t="s">
        <v>3061</v>
      </c>
      <c r="R125" s="23"/>
      <c r="U125" s="29"/>
      <c r="V125" s="133"/>
      <c r="X125" s="29"/>
      <c r="Y125" s="133"/>
      <c r="AA125" s="126"/>
      <c r="AB125" s="126"/>
      <c r="AC125" s="131"/>
      <c r="AD125" s="131"/>
      <c r="AE125" s="133"/>
    </row>
    <row r="126" spans="1:31" ht="101.25" customHeight="1" thickBot="1" x14ac:dyDescent="0.3">
      <c r="A126" s="82"/>
      <c r="B126" s="77"/>
      <c r="C126" s="41"/>
      <c r="D126" s="40"/>
      <c r="E126" s="41"/>
      <c r="F126" s="40"/>
      <c r="G126" s="41"/>
      <c r="H126" s="40"/>
      <c r="I126" s="36"/>
      <c r="J126" s="40"/>
      <c r="K126" s="36"/>
      <c r="L126" s="40"/>
      <c r="M126" s="36"/>
      <c r="N126" s="43"/>
      <c r="O126" s="44"/>
      <c r="P126" s="66" t="s">
        <v>3058</v>
      </c>
      <c r="Q126" s="60" t="s">
        <v>3060</v>
      </c>
      <c r="R126" s="23"/>
      <c r="U126" s="29"/>
      <c r="V126" s="133"/>
      <c r="X126" s="29"/>
      <c r="Y126" s="133"/>
      <c r="AC126" s="131"/>
      <c r="AD126" s="131"/>
      <c r="AE126" s="133"/>
    </row>
    <row r="127" spans="1:31" ht="72.75" thickBot="1" x14ac:dyDescent="0.3">
      <c r="A127" s="82"/>
      <c r="B127" s="77"/>
      <c r="C127" s="41"/>
      <c r="D127" s="40"/>
      <c r="E127" s="41"/>
      <c r="F127" s="40"/>
      <c r="G127" s="41"/>
      <c r="H127" s="40"/>
      <c r="I127" s="36"/>
      <c r="J127" s="40"/>
      <c r="K127" s="36"/>
      <c r="L127" s="40"/>
      <c r="M127" s="36"/>
      <c r="N127" s="43"/>
      <c r="O127" s="44"/>
      <c r="P127" s="66" t="s">
        <v>3059</v>
      </c>
      <c r="Q127" s="68" t="s">
        <v>3076</v>
      </c>
      <c r="R127" s="23"/>
      <c r="U127" s="29"/>
      <c r="V127" s="133"/>
      <c r="X127" s="29"/>
      <c r="Y127" s="133"/>
      <c r="AC127" s="131"/>
      <c r="AD127" s="131"/>
      <c r="AE127" s="133"/>
    </row>
    <row r="128" spans="1:31" ht="16.5" thickBot="1" x14ac:dyDescent="0.3">
      <c r="A128" s="82"/>
      <c r="B128" s="75" t="s">
        <v>1094</v>
      </c>
      <c r="C128" s="41">
        <v>100</v>
      </c>
      <c r="D128" s="40">
        <v>350</v>
      </c>
      <c r="E128" s="41">
        <v>500</v>
      </c>
      <c r="F128" s="40">
        <v>500</v>
      </c>
      <c r="G128" s="41">
        <v>500</v>
      </c>
      <c r="H128" s="40">
        <v>500</v>
      </c>
      <c r="I128" s="36"/>
      <c r="J128" s="40"/>
      <c r="K128" s="36"/>
      <c r="L128" s="40"/>
      <c r="M128" s="36"/>
      <c r="N128" s="43">
        <v>46031.005189999996</v>
      </c>
      <c r="O128" s="44">
        <v>51993.38106</v>
      </c>
      <c r="P128" s="34" t="s">
        <v>848</v>
      </c>
      <c r="Q128" s="10" t="s">
        <v>848</v>
      </c>
      <c r="R128" s="23"/>
      <c r="U128" s="29"/>
      <c r="V128" s="133"/>
      <c r="X128" s="29"/>
      <c r="Y128" s="133"/>
      <c r="AA128" s="126"/>
      <c r="AB128" s="126"/>
      <c r="AC128" s="131"/>
      <c r="AD128" s="131"/>
      <c r="AE128" s="133"/>
    </row>
    <row r="129" spans="1:31" ht="16.5" thickBot="1" x14ac:dyDescent="0.3">
      <c r="A129" s="147" t="s">
        <v>39</v>
      </c>
      <c r="B129" s="148"/>
      <c r="C129" s="6">
        <f>SUM(C130:C132)</f>
        <v>27800</v>
      </c>
      <c r="D129" s="6">
        <f t="shared" ref="D129:H129" si="7">SUM(D130:D132)</f>
        <v>69600</v>
      </c>
      <c r="E129" s="6">
        <f t="shared" si="7"/>
        <v>115000</v>
      </c>
      <c r="F129" s="6">
        <f t="shared" si="7"/>
        <v>115000</v>
      </c>
      <c r="G129" s="6">
        <f t="shared" si="7"/>
        <v>115000</v>
      </c>
      <c r="H129" s="6">
        <f t="shared" si="7"/>
        <v>115000</v>
      </c>
      <c r="I129" s="160" t="s">
        <v>2569</v>
      </c>
      <c r="J129" s="160"/>
      <c r="K129" s="160"/>
      <c r="L129" s="160"/>
      <c r="M129" s="160"/>
      <c r="N129" s="6">
        <v>530000</v>
      </c>
      <c r="O129" s="6">
        <v>555000</v>
      </c>
      <c r="P129" s="59"/>
      <c r="Q129" s="59"/>
      <c r="R129" s="4"/>
      <c r="U129" s="29"/>
      <c r="V129" s="133"/>
      <c r="X129" s="29"/>
      <c r="Y129" s="133"/>
      <c r="AA129" s="126"/>
      <c r="AB129" s="126"/>
      <c r="AC129" s="131"/>
      <c r="AD129" s="131"/>
      <c r="AE129" s="133"/>
    </row>
    <row r="130" spans="1:31" ht="16.5" thickBot="1" x14ac:dyDescent="0.3">
      <c r="A130" s="82"/>
      <c r="B130" s="77" t="s">
        <v>1092</v>
      </c>
      <c r="C130" s="41">
        <v>22000</v>
      </c>
      <c r="D130" s="40">
        <v>59200</v>
      </c>
      <c r="E130" s="41">
        <v>102500</v>
      </c>
      <c r="F130" s="40">
        <v>102500</v>
      </c>
      <c r="G130" s="41">
        <v>102500</v>
      </c>
      <c r="H130" s="40">
        <v>102500</v>
      </c>
      <c r="I130" s="36"/>
      <c r="J130" s="40"/>
      <c r="K130" s="36"/>
      <c r="L130" s="40"/>
      <c r="M130" s="36"/>
      <c r="N130" s="43"/>
      <c r="O130" s="44"/>
      <c r="P130" s="3" t="s">
        <v>847</v>
      </c>
      <c r="Q130" s="56" t="s">
        <v>847</v>
      </c>
      <c r="R130" s="23"/>
      <c r="U130" s="29"/>
      <c r="V130" s="133"/>
      <c r="X130" s="29"/>
      <c r="Y130" s="133"/>
      <c r="AC130" s="131"/>
      <c r="AD130" s="131"/>
      <c r="AE130" s="133"/>
    </row>
    <row r="131" spans="1:31" ht="16.5" thickBot="1" x14ac:dyDescent="0.3">
      <c r="A131" s="82"/>
      <c r="B131" s="77" t="s">
        <v>1093</v>
      </c>
      <c r="C131" s="41">
        <v>5800</v>
      </c>
      <c r="D131" s="40">
        <v>10000</v>
      </c>
      <c r="E131" s="41">
        <v>11000</v>
      </c>
      <c r="F131" s="40">
        <v>11000</v>
      </c>
      <c r="G131" s="41">
        <v>11000</v>
      </c>
      <c r="H131" s="40">
        <v>11000</v>
      </c>
      <c r="I131" s="36"/>
      <c r="J131" s="40"/>
      <c r="K131" s="36"/>
      <c r="L131" s="40"/>
      <c r="M131" s="36"/>
      <c r="N131" s="43"/>
      <c r="O131" s="44"/>
      <c r="P131" s="3" t="s">
        <v>847</v>
      </c>
      <c r="Q131" s="56" t="s">
        <v>847</v>
      </c>
      <c r="R131" s="23"/>
      <c r="U131" s="29"/>
      <c r="V131" s="133"/>
      <c r="X131" s="29"/>
      <c r="Y131" s="133"/>
      <c r="AC131" s="131"/>
      <c r="AD131" s="131"/>
      <c r="AE131" s="133"/>
    </row>
    <row r="132" spans="1:31" ht="16.5" thickBot="1" x14ac:dyDescent="0.3">
      <c r="A132" s="82"/>
      <c r="B132" s="75" t="s">
        <v>1094</v>
      </c>
      <c r="C132" s="41">
        <v>0</v>
      </c>
      <c r="D132" s="40">
        <v>400</v>
      </c>
      <c r="E132" s="41">
        <v>1500</v>
      </c>
      <c r="F132" s="40">
        <v>1500</v>
      </c>
      <c r="G132" s="41">
        <v>1500</v>
      </c>
      <c r="H132" s="40">
        <v>1500</v>
      </c>
      <c r="I132" s="36"/>
      <c r="J132" s="40"/>
      <c r="K132" s="36"/>
      <c r="L132" s="40"/>
      <c r="M132" s="36"/>
      <c r="N132" s="43"/>
      <c r="O132" s="44"/>
      <c r="P132" s="3" t="s">
        <v>847</v>
      </c>
      <c r="Q132" s="10" t="s">
        <v>847</v>
      </c>
      <c r="R132" s="23"/>
      <c r="U132" s="29"/>
      <c r="V132" s="133"/>
      <c r="X132" s="29"/>
      <c r="Y132" s="133"/>
      <c r="AA132" s="126"/>
      <c r="AB132" s="126"/>
      <c r="AC132" s="131"/>
      <c r="AD132" s="131"/>
      <c r="AE132" s="133"/>
    </row>
    <row r="133" spans="1:31" ht="16.5" thickBot="1" x14ac:dyDescent="0.3">
      <c r="A133" s="147" t="s">
        <v>41</v>
      </c>
      <c r="B133" s="148"/>
      <c r="C133" s="117">
        <f>SUM(C134:C141)</f>
        <v>0</v>
      </c>
      <c r="D133" s="117">
        <f t="shared" ref="D133:H133" si="8">SUM(D134:D141)</f>
        <v>428</v>
      </c>
      <c r="E133" s="117">
        <f t="shared" si="8"/>
        <v>428</v>
      </c>
      <c r="F133" s="117">
        <f t="shared" si="8"/>
        <v>428</v>
      </c>
      <c r="G133" s="117">
        <f t="shared" si="8"/>
        <v>428</v>
      </c>
      <c r="H133" s="117">
        <f t="shared" si="8"/>
        <v>428</v>
      </c>
      <c r="I133" s="160" t="s">
        <v>2569</v>
      </c>
      <c r="J133" s="160"/>
      <c r="K133" s="160"/>
      <c r="L133" s="160"/>
      <c r="M133" s="160"/>
      <c r="N133" s="6">
        <f>SUM(N134:N141)</f>
        <v>-17309.187859999998</v>
      </c>
      <c r="O133" s="6">
        <f>SUM(O134:O141)</f>
        <v>-15891.39385</v>
      </c>
      <c r="P133" s="59"/>
      <c r="Q133" s="59"/>
      <c r="R133" s="4"/>
      <c r="U133" s="29"/>
      <c r="V133" s="133"/>
      <c r="X133" s="29"/>
      <c r="Y133" s="133"/>
      <c r="AA133" s="126"/>
      <c r="AB133" s="126"/>
      <c r="AC133" s="131"/>
      <c r="AD133" s="131"/>
      <c r="AE133" s="133"/>
    </row>
    <row r="134" spans="1:31" ht="108.75" thickBot="1" x14ac:dyDescent="0.3">
      <c r="A134" s="82"/>
      <c r="B134" s="77" t="s">
        <v>2708</v>
      </c>
      <c r="C134" s="41">
        <v>0</v>
      </c>
      <c r="D134" s="40">
        <v>0</v>
      </c>
      <c r="E134" s="41">
        <v>0</v>
      </c>
      <c r="F134" s="40">
        <v>0</v>
      </c>
      <c r="G134" s="41">
        <v>0</v>
      </c>
      <c r="H134" s="40">
        <v>0</v>
      </c>
      <c r="I134" s="36"/>
      <c r="J134" s="40"/>
      <c r="K134" s="36"/>
      <c r="L134" s="40"/>
      <c r="M134" s="36"/>
      <c r="N134" s="43">
        <v>-6779.4093499999999</v>
      </c>
      <c r="O134" s="44">
        <v>-5937.4935600000008</v>
      </c>
      <c r="P134" s="55" t="s">
        <v>2907</v>
      </c>
      <c r="Q134" s="60" t="s">
        <v>2908</v>
      </c>
      <c r="R134" s="23"/>
      <c r="U134" s="29"/>
      <c r="V134" s="133"/>
      <c r="X134" s="29"/>
      <c r="Y134" s="133"/>
      <c r="AA134" s="126"/>
      <c r="AB134" s="126"/>
      <c r="AC134" s="131"/>
      <c r="AD134" s="131"/>
      <c r="AE134" s="133"/>
    </row>
    <row r="135" spans="1:31" ht="60.75" thickBot="1" x14ac:dyDescent="0.3">
      <c r="A135" s="82"/>
      <c r="B135" s="77"/>
      <c r="C135" s="41"/>
      <c r="D135" s="40"/>
      <c r="E135" s="41"/>
      <c r="F135" s="40"/>
      <c r="G135" s="41"/>
      <c r="H135" s="40"/>
      <c r="I135" s="36"/>
      <c r="J135" s="40"/>
      <c r="K135" s="36"/>
      <c r="L135" s="40"/>
      <c r="M135" s="36"/>
      <c r="N135" s="43"/>
      <c r="O135" s="44"/>
      <c r="P135" s="55" t="s">
        <v>2906</v>
      </c>
      <c r="Q135" s="60" t="s">
        <v>486</v>
      </c>
      <c r="R135" s="23"/>
      <c r="U135" s="29"/>
      <c r="V135" s="133"/>
      <c r="X135" s="29"/>
      <c r="Y135" s="133"/>
      <c r="AC135" s="131"/>
      <c r="AD135" s="131"/>
      <c r="AE135" s="133"/>
    </row>
    <row r="136" spans="1:31" ht="72.75" thickBot="1" x14ac:dyDescent="0.3">
      <c r="A136" s="82"/>
      <c r="B136" s="77"/>
      <c r="C136" s="41"/>
      <c r="D136" s="40"/>
      <c r="E136" s="41"/>
      <c r="F136" s="40"/>
      <c r="G136" s="41"/>
      <c r="H136" s="40"/>
      <c r="I136" s="36"/>
      <c r="J136" s="40"/>
      <c r="K136" s="36"/>
      <c r="L136" s="40"/>
      <c r="M136" s="36"/>
      <c r="N136" s="43"/>
      <c r="O136" s="44"/>
      <c r="P136" s="55" t="s">
        <v>2904</v>
      </c>
      <c r="Q136" s="60" t="s">
        <v>2905</v>
      </c>
      <c r="R136" s="23"/>
      <c r="U136" s="29"/>
      <c r="V136" s="133"/>
      <c r="X136" s="29"/>
      <c r="Y136" s="133"/>
      <c r="AC136" s="131"/>
      <c r="AD136" s="131"/>
      <c r="AE136" s="133"/>
    </row>
    <row r="137" spans="1:31" ht="24.75" thickBot="1" x14ac:dyDescent="0.3">
      <c r="A137" s="82"/>
      <c r="B137" s="77" t="s">
        <v>2707</v>
      </c>
      <c r="C137" s="41">
        <v>0</v>
      </c>
      <c r="D137" s="40">
        <v>428</v>
      </c>
      <c r="E137" s="41">
        <v>428</v>
      </c>
      <c r="F137" s="40">
        <v>428</v>
      </c>
      <c r="G137" s="41">
        <v>428</v>
      </c>
      <c r="H137" s="40">
        <v>428</v>
      </c>
      <c r="I137" s="36"/>
      <c r="J137" s="40"/>
      <c r="K137" s="36"/>
      <c r="L137" s="40"/>
      <c r="M137" s="36"/>
      <c r="N137" s="43">
        <v>-2950.6829999999995</v>
      </c>
      <c r="O137" s="44">
        <v>-2496.8855700000013</v>
      </c>
      <c r="P137" s="55" t="s">
        <v>2903</v>
      </c>
      <c r="Q137" s="60" t="s">
        <v>487</v>
      </c>
      <c r="R137" s="23"/>
      <c r="U137" s="29"/>
      <c r="V137" s="133"/>
      <c r="X137" s="29"/>
      <c r="Y137" s="133"/>
      <c r="AA137" s="126"/>
      <c r="AB137" s="126"/>
      <c r="AC137" s="131"/>
      <c r="AD137" s="131"/>
      <c r="AE137" s="133"/>
    </row>
    <row r="138" spans="1:31" ht="16.5" thickBot="1" x14ac:dyDescent="0.3">
      <c r="A138" s="82"/>
      <c r="B138" s="77"/>
      <c r="C138" s="41"/>
      <c r="D138" s="40"/>
      <c r="E138" s="41"/>
      <c r="F138" s="40"/>
      <c r="G138" s="41"/>
      <c r="H138" s="40"/>
      <c r="I138" s="36"/>
      <c r="J138" s="40"/>
      <c r="K138" s="36"/>
      <c r="L138" s="40"/>
      <c r="M138" s="36"/>
      <c r="N138" s="43"/>
      <c r="O138" s="44"/>
      <c r="P138" s="55" t="s">
        <v>2902</v>
      </c>
      <c r="Q138" s="60" t="s">
        <v>487</v>
      </c>
      <c r="R138" s="23"/>
      <c r="U138" s="29"/>
      <c r="V138" s="133"/>
      <c r="X138" s="29"/>
      <c r="Y138" s="133"/>
      <c r="AC138" s="131"/>
      <c r="AD138" s="131"/>
      <c r="AE138" s="133"/>
    </row>
    <row r="139" spans="1:31" ht="36.75" thickBot="1" x14ac:dyDescent="0.3">
      <c r="A139" s="82"/>
      <c r="B139" s="77"/>
      <c r="C139" s="41"/>
      <c r="D139" s="40"/>
      <c r="E139" s="41"/>
      <c r="F139" s="40"/>
      <c r="G139" s="41"/>
      <c r="H139" s="40"/>
      <c r="I139" s="36"/>
      <c r="J139" s="40"/>
      <c r="K139" s="36"/>
      <c r="L139" s="40"/>
      <c r="M139" s="36"/>
      <c r="N139" s="43"/>
      <c r="O139" s="44"/>
      <c r="P139" s="55" t="s">
        <v>2901</v>
      </c>
      <c r="Q139" s="60" t="s">
        <v>488</v>
      </c>
      <c r="R139" s="23"/>
      <c r="U139" s="29"/>
      <c r="V139" s="133"/>
      <c r="X139" s="29"/>
      <c r="Y139" s="133"/>
      <c r="AC139" s="131"/>
      <c r="AD139" s="131"/>
      <c r="AE139" s="133"/>
    </row>
    <row r="140" spans="1:31" ht="60.75" thickBot="1" x14ac:dyDescent="0.3">
      <c r="A140" s="82"/>
      <c r="B140" s="75" t="s">
        <v>1094</v>
      </c>
      <c r="C140" s="41">
        <v>0</v>
      </c>
      <c r="D140" s="40">
        <v>0</v>
      </c>
      <c r="E140" s="41">
        <v>0</v>
      </c>
      <c r="F140" s="40">
        <v>0</v>
      </c>
      <c r="G140" s="41">
        <v>0</v>
      </c>
      <c r="H140" s="40">
        <v>0</v>
      </c>
      <c r="I140" s="36"/>
      <c r="J140" s="40"/>
      <c r="K140" s="36"/>
      <c r="L140" s="40"/>
      <c r="M140" s="36"/>
      <c r="N140" s="43">
        <v>-7579.095510000001</v>
      </c>
      <c r="O140" s="44">
        <v>-7457.0147199999992</v>
      </c>
      <c r="P140" s="55" t="s">
        <v>2899</v>
      </c>
      <c r="Q140" s="60" t="s">
        <v>2900</v>
      </c>
      <c r="R140" s="23"/>
      <c r="U140" s="29"/>
      <c r="V140" s="133"/>
      <c r="X140" s="29"/>
      <c r="Y140" s="133"/>
      <c r="AA140" s="126"/>
      <c r="AB140" s="126"/>
      <c r="AC140" s="131"/>
      <c r="AD140" s="131"/>
      <c r="AE140" s="133"/>
    </row>
    <row r="141" spans="1:31" ht="96.75" thickBot="1" x14ac:dyDescent="0.3">
      <c r="A141" s="82"/>
      <c r="B141" s="77"/>
      <c r="C141" s="41"/>
      <c r="D141" s="40"/>
      <c r="E141" s="41"/>
      <c r="F141" s="40"/>
      <c r="G141" s="41"/>
      <c r="H141" s="40"/>
      <c r="I141" s="36"/>
      <c r="J141" s="40"/>
      <c r="K141" s="36"/>
      <c r="L141" s="40"/>
      <c r="M141" s="36"/>
      <c r="N141" s="43"/>
      <c r="O141" s="44"/>
      <c r="P141" s="55" t="s">
        <v>2898</v>
      </c>
      <c r="Q141" s="68" t="s">
        <v>3077</v>
      </c>
      <c r="R141" s="23"/>
      <c r="U141" s="29"/>
      <c r="V141" s="133"/>
      <c r="X141" s="29"/>
      <c r="Y141" s="133"/>
      <c r="AC141" s="131"/>
      <c r="AD141" s="131"/>
      <c r="AE141" s="133"/>
    </row>
    <row r="142" spans="1:31" ht="16.5" thickBot="1" x14ac:dyDescent="0.3">
      <c r="A142" s="147" t="s">
        <v>42</v>
      </c>
      <c r="B142" s="148"/>
      <c r="C142" s="6">
        <f>SUM(C143:C149)</f>
        <v>3520</v>
      </c>
      <c r="D142" s="6">
        <f t="shared" ref="D142:H142" si="9">SUM(D143:D149)</f>
        <v>6610</v>
      </c>
      <c r="E142" s="6">
        <f t="shared" si="9"/>
        <v>9580</v>
      </c>
      <c r="F142" s="6">
        <f t="shared" si="9"/>
        <v>9580</v>
      </c>
      <c r="G142" s="6">
        <f t="shared" si="9"/>
        <v>9580</v>
      </c>
      <c r="H142" s="6">
        <f t="shared" si="9"/>
        <v>9580</v>
      </c>
      <c r="I142" s="160" t="s">
        <v>2569</v>
      </c>
      <c r="J142" s="160"/>
      <c r="K142" s="160"/>
      <c r="L142" s="160"/>
      <c r="M142" s="160"/>
      <c r="N142" s="6">
        <f>SUM(N143:N149)</f>
        <v>52885.70203</v>
      </c>
      <c r="O142" s="6">
        <f>SUM(O143:O149)</f>
        <v>54342.896389999994</v>
      </c>
      <c r="P142" s="59"/>
      <c r="Q142" s="59"/>
      <c r="R142" s="23"/>
      <c r="U142" s="29"/>
      <c r="V142" s="133"/>
      <c r="X142" s="29"/>
      <c r="Y142" s="133"/>
      <c r="AA142" s="126"/>
      <c r="AB142" s="126"/>
      <c r="AC142" s="131"/>
      <c r="AD142" s="131"/>
      <c r="AE142" s="133"/>
    </row>
    <row r="143" spans="1:31" ht="36.75" thickBot="1" x14ac:dyDescent="0.3">
      <c r="A143" s="82"/>
      <c r="B143" s="77" t="s">
        <v>2706</v>
      </c>
      <c r="C143" s="41">
        <v>0</v>
      </c>
      <c r="D143" s="40">
        <v>0</v>
      </c>
      <c r="E143" s="41">
        <v>0</v>
      </c>
      <c r="F143" s="40">
        <v>0</v>
      </c>
      <c r="G143" s="41">
        <v>0</v>
      </c>
      <c r="H143" s="40">
        <v>0</v>
      </c>
      <c r="I143" s="36"/>
      <c r="J143" s="40"/>
      <c r="K143" s="36"/>
      <c r="L143" s="40"/>
      <c r="M143" s="36"/>
      <c r="N143" s="43">
        <v>1291.9142599999998</v>
      </c>
      <c r="O143" s="44">
        <v>1473.0788900000002</v>
      </c>
      <c r="P143" s="55" t="s">
        <v>2892</v>
      </c>
      <c r="Q143" s="60" t="s">
        <v>489</v>
      </c>
      <c r="R143" s="23"/>
      <c r="U143" s="29"/>
      <c r="V143" s="133"/>
      <c r="X143" s="29"/>
      <c r="Y143" s="133"/>
      <c r="AA143" s="126"/>
      <c r="AB143" s="126"/>
      <c r="AC143" s="131"/>
      <c r="AD143" s="131"/>
      <c r="AE143" s="133"/>
    </row>
    <row r="144" spans="1:31" ht="36.75" thickBot="1" x14ac:dyDescent="0.3">
      <c r="A144" s="82"/>
      <c r="B144" s="77" t="s">
        <v>2705</v>
      </c>
      <c r="C144" s="41">
        <v>0</v>
      </c>
      <c r="D144" s="40">
        <v>0</v>
      </c>
      <c r="E144" s="41">
        <v>0</v>
      </c>
      <c r="F144" s="40">
        <v>0</v>
      </c>
      <c r="G144" s="41">
        <v>0</v>
      </c>
      <c r="H144" s="40">
        <v>0</v>
      </c>
      <c r="I144" s="36"/>
      <c r="J144" s="40"/>
      <c r="K144" s="36"/>
      <c r="L144" s="40"/>
      <c r="M144" s="36"/>
      <c r="N144" s="43">
        <v>1621.37354</v>
      </c>
      <c r="O144" s="44">
        <v>3051.3397</v>
      </c>
      <c r="P144" s="55" t="s">
        <v>2893</v>
      </c>
      <c r="Q144" s="60" t="s">
        <v>490</v>
      </c>
      <c r="R144" s="23"/>
      <c r="U144" s="29"/>
      <c r="V144" s="133"/>
      <c r="X144" s="29"/>
      <c r="Y144" s="133"/>
      <c r="AA144" s="126"/>
      <c r="AB144" s="126"/>
      <c r="AC144" s="131"/>
      <c r="AD144" s="131"/>
      <c r="AE144" s="133"/>
    </row>
    <row r="145" spans="1:31" ht="24.75" thickBot="1" x14ac:dyDescent="0.3">
      <c r="A145" s="82"/>
      <c r="B145" s="77" t="s">
        <v>2704</v>
      </c>
      <c r="C145" s="41">
        <v>350</v>
      </c>
      <c r="D145" s="40">
        <v>350</v>
      </c>
      <c r="E145" s="41">
        <v>350</v>
      </c>
      <c r="F145" s="40">
        <v>350</v>
      </c>
      <c r="G145" s="41">
        <v>350</v>
      </c>
      <c r="H145" s="40">
        <v>350</v>
      </c>
      <c r="I145" s="36"/>
      <c r="J145" s="40"/>
      <c r="K145" s="36"/>
      <c r="L145" s="40"/>
      <c r="M145" s="36"/>
      <c r="N145" s="43">
        <v>5513.7158800000007</v>
      </c>
      <c r="O145" s="44">
        <v>6906.4512500000001</v>
      </c>
      <c r="P145" s="55" t="s">
        <v>2894</v>
      </c>
      <c r="Q145" s="60" t="s">
        <v>3079</v>
      </c>
      <c r="R145" s="23"/>
      <c r="U145" s="29"/>
      <c r="V145" s="133"/>
      <c r="X145" s="29"/>
      <c r="Y145" s="133"/>
      <c r="AA145" s="126"/>
      <c r="AB145" s="126"/>
      <c r="AC145" s="131"/>
      <c r="AD145" s="131"/>
      <c r="AE145" s="133"/>
    </row>
    <row r="146" spans="1:31" ht="16.5" thickBot="1" x14ac:dyDescent="0.3">
      <c r="A146" s="82"/>
      <c r="B146" s="77" t="s">
        <v>2703</v>
      </c>
      <c r="C146" s="41">
        <v>200</v>
      </c>
      <c r="D146" s="40">
        <v>1000</v>
      </c>
      <c r="E146" s="41">
        <v>2000</v>
      </c>
      <c r="F146" s="40">
        <v>2000</v>
      </c>
      <c r="G146" s="41">
        <v>2000</v>
      </c>
      <c r="H146" s="40">
        <v>2000</v>
      </c>
      <c r="I146" s="36"/>
      <c r="J146" s="40"/>
      <c r="K146" s="36"/>
      <c r="L146" s="40"/>
      <c r="M146" s="36"/>
      <c r="N146" s="43">
        <v>15100.039389999998</v>
      </c>
      <c r="O146" s="44">
        <v>7175.4065600000004</v>
      </c>
      <c r="P146" s="55" t="s">
        <v>2895</v>
      </c>
      <c r="Q146" s="60" t="s">
        <v>491</v>
      </c>
      <c r="R146" s="23"/>
      <c r="U146" s="29"/>
      <c r="V146" s="133"/>
      <c r="X146" s="29"/>
      <c r="Y146" s="133"/>
      <c r="AA146" s="126"/>
      <c r="AB146" s="126"/>
      <c r="AC146" s="131"/>
      <c r="AD146" s="131"/>
      <c r="AE146" s="133"/>
    </row>
    <row r="147" spans="1:31" ht="72.75" thickBot="1" x14ac:dyDescent="0.3">
      <c r="A147" s="82"/>
      <c r="B147" s="77" t="s">
        <v>2702</v>
      </c>
      <c r="C147" s="41">
        <v>2970</v>
      </c>
      <c r="D147" s="40">
        <f>2970+2290</f>
        <v>5260</v>
      </c>
      <c r="E147" s="41">
        <v>7230</v>
      </c>
      <c r="F147" s="40">
        <v>7230</v>
      </c>
      <c r="G147" s="41">
        <v>7230</v>
      </c>
      <c r="H147" s="40">
        <v>7230</v>
      </c>
      <c r="I147" s="36"/>
      <c r="J147" s="40"/>
      <c r="K147" s="36"/>
      <c r="L147" s="40"/>
      <c r="M147" s="36"/>
      <c r="N147" s="43">
        <v>16124.959010000002</v>
      </c>
      <c r="O147" s="44">
        <v>17699.113890000001</v>
      </c>
      <c r="P147" s="55" t="s">
        <v>2896</v>
      </c>
      <c r="Q147" s="60" t="s">
        <v>3078</v>
      </c>
      <c r="R147" s="23"/>
      <c r="U147" s="29"/>
      <c r="V147" s="133"/>
      <c r="X147" s="29"/>
      <c r="Y147" s="133"/>
      <c r="AA147" s="126"/>
      <c r="AB147" s="126"/>
      <c r="AC147" s="131"/>
      <c r="AD147" s="131"/>
      <c r="AE147" s="133"/>
    </row>
    <row r="148" spans="1:31" ht="36.75" thickBot="1" x14ac:dyDescent="0.3">
      <c r="A148" s="82"/>
      <c r="B148" s="77"/>
      <c r="C148" s="41"/>
      <c r="D148" s="40"/>
      <c r="E148" s="41"/>
      <c r="F148" s="40"/>
      <c r="G148" s="41"/>
      <c r="H148" s="40"/>
      <c r="I148" s="36"/>
      <c r="J148" s="40"/>
      <c r="K148" s="36"/>
      <c r="L148" s="40"/>
      <c r="M148" s="36"/>
      <c r="N148" s="43"/>
      <c r="O148" s="44"/>
      <c r="P148" s="55" t="s">
        <v>2897</v>
      </c>
      <c r="Q148" s="60" t="s">
        <v>3080</v>
      </c>
      <c r="R148" s="23"/>
      <c r="U148" s="29"/>
      <c r="V148" s="133"/>
      <c r="X148" s="29"/>
      <c r="Y148" s="133"/>
      <c r="AC148" s="131"/>
      <c r="AD148" s="131"/>
      <c r="AE148" s="133"/>
    </row>
    <row r="149" spans="1:31" ht="16.5" thickBot="1" x14ac:dyDescent="0.3">
      <c r="A149" s="82"/>
      <c r="B149" s="75" t="s">
        <v>1094</v>
      </c>
      <c r="C149" s="41">
        <v>0</v>
      </c>
      <c r="D149" s="40">
        <v>0</v>
      </c>
      <c r="E149" s="41">
        <v>0</v>
      </c>
      <c r="F149" s="40">
        <v>0</v>
      </c>
      <c r="G149" s="41">
        <v>0</v>
      </c>
      <c r="H149" s="40">
        <v>0</v>
      </c>
      <c r="I149" s="36"/>
      <c r="J149" s="40"/>
      <c r="K149" s="36"/>
      <c r="L149" s="40"/>
      <c r="M149" s="36"/>
      <c r="N149" s="43">
        <v>13233.699949999998</v>
      </c>
      <c r="O149" s="44">
        <v>18037.506099999999</v>
      </c>
      <c r="P149" s="55" t="s">
        <v>848</v>
      </c>
      <c r="Q149" s="10" t="s">
        <v>848</v>
      </c>
      <c r="R149" s="23"/>
      <c r="U149" s="29"/>
      <c r="V149" s="133"/>
      <c r="X149" s="29"/>
      <c r="Y149" s="133"/>
      <c r="AA149" s="126"/>
      <c r="AB149" s="126"/>
      <c r="AC149" s="131"/>
      <c r="AD149" s="131"/>
      <c r="AE149" s="133"/>
    </row>
    <row r="150" spans="1:31" ht="16.5" thickBot="1" x14ac:dyDescent="0.3">
      <c r="A150" s="147" t="s">
        <v>43</v>
      </c>
      <c r="B150" s="148"/>
      <c r="C150" s="6">
        <f>SUM(C151:C153)</f>
        <v>105</v>
      </c>
      <c r="D150" s="6">
        <f t="shared" ref="D150:H150" si="10">SUM(D151:D153)</f>
        <v>1835</v>
      </c>
      <c r="E150" s="6">
        <f t="shared" si="10"/>
        <v>1935</v>
      </c>
      <c r="F150" s="6">
        <f t="shared" si="10"/>
        <v>1935</v>
      </c>
      <c r="G150" s="6">
        <f t="shared" si="10"/>
        <v>1935</v>
      </c>
      <c r="H150" s="6">
        <f t="shared" si="10"/>
        <v>1935</v>
      </c>
      <c r="I150" s="160" t="s">
        <v>2569</v>
      </c>
      <c r="J150" s="160"/>
      <c r="K150" s="160"/>
      <c r="L150" s="160"/>
      <c r="M150" s="160"/>
      <c r="N150" s="6">
        <v>20784.855</v>
      </c>
      <c r="O150" s="6">
        <v>20784.855</v>
      </c>
      <c r="P150" s="59"/>
      <c r="Q150" s="59"/>
      <c r="R150" s="4"/>
      <c r="U150" s="29"/>
      <c r="V150" s="133"/>
      <c r="X150" s="29"/>
      <c r="Y150" s="133"/>
      <c r="AA150" s="126"/>
      <c r="AB150" s="126"/>
      <c r="AC150" s="131"/>
      <c r="AD150" s="131"/>
      <c r="AE150" s="133"/>
    </row>
    <row r="151" spans="1:31" ht="16.5" thickBot="1" x14ac:dyDescent="0.3">
      <c r="A151" s="82"/>
      <c r="B151" s="77" t="s">
        <v>1095</v>
      </c>
      <c r="C151" s="41">
        <v>105</v>
      </c>
      <c r="D151" s="40">
        <v>1535</v>
      </c>
      <c r="E151" s="41">
        <v>1635</v>
      </c>
      <c r="F151" s="40">
        <v>1635</v>
      </c>
      <c r="G151" s="41">
        <v>1635</v>
      </c>
      <c r="H151" s="40">
        <v>1635</v>
      </c>
      <c r="I151" s="36"/>
      <c r="J151" s="40"/>
      <c r="K151" s="36"/>
      <c r="L151" s="40"/>
      <c r="M151" s="36"/>
      <c r="N151" s="43"/>
      <c r="O151" s="44"/>
      <c r="P151" s="55" t="s">
        <v>847</v>
      </c>
      <c r="Q151" s="56" t="s">
        <v>847</v>
      </c>
      <c r="R151" s="23"/>
      <c r="U151" s="29"/>
      <c r="V151" s="133"/>
      <c r="X151" s="29"/>
      <c r="Y151" s="133"/>
      <c r="AC151" s="131"/>
      <c r="AD151" s="131"/>
      <c r="AE151" s="133"/>
    </row>
    <row r="152" spans="1:31" ht="16.5" thickBot="1" x14ac:dyDescent="0.3">
      <c r="A152" s="82"/>
      <c r="B152" s="77" t="s">
        <v>1096</v>
      </c>
      <c r="C152" s="41">
        <v>0</v>
      </c>
      <c r="D152" s="40">
        <v>0</v>
      </c>
      <c r="E152" s="41">
        <v>0</v>
      </c>
      <c r="F152" s="40">
        <v>0</v>
      </c>
      <c r="G152" s="41">
        <v>0</v>
      </c>
      <c r="H152" s="40">
        <v>0</v>
      </c>
      <c r="I152" s="36"/>
      <c r="J152" s="40"/>
      <c r="K152" s="36"/>
      <c r="L152" s="40"/>
      <c r="M152" s="36"/>
      <c r="N152" s="43"/>
      <c r="O152" s="44"/>
      <c r="P152" s="55" t="s">
        <v>847</v>
      </c>
      <c r="Q152" s="56" t="s">
        <v>847</v>
      </c>
      <c r="R152" s="23"/>
      <c r="U152" s="29"/>
      <c r="V152" s="133"/>
      <c r="X152" s="29"/>
      <c r="Y152" s="133"/>
      <c r="AC152" s="131"/>
      <c r="AD152" s="131"/>
      <c r="AE152" s="133"/>
    </row>
    <row r="153" spans="1:31" ht="16.5" thickBot="1" x14ac:dyDescent="0.3">
      <c r="A153" s="82"/>
      <c r="B153" s="75" t="s">
        <v>1094</v>
      </c>
      <c r="C153" s="41">
        <v>0</v>
      </c>
      <c r="D153" s="40">
        <v>300</v>
      </c>
      <c r="E153" s="41">
        <v>300</v>
      </c>
      <c r="F153" s="40">
        <v>300</v>
      </c>
      <c r="G153" s="41">
        <v>300</v>
      </c>
      <c r="H153" s="40">
        <v>300</v>
      </c>
      <c r="I153" s="36"/>
      <c r="J153" s="40"/>
      <c r="K153" s="36"/>
      <c r="L153" s="40"/>
      <c r="M153" s="36"/>
      <c r="N153" s="43"/>
      <c r="O153" s="44"/>
      <c r="P153" s="55" t="s">
        <v>847</v>
      </c>
      <c r="Q153" s="10" t="s">
        <v>847</v>
      </c>
      <c r="R153" s="23"/>
      <c r="U153" s="29"/>
      <c r="V153" s="133"/>
      <c r="X153" s="29"/>
      <c r="Y153" s="133"/>
      <c r="AC153" s="131"/>
      <c r="AD153" s="131"/>
      <c r="AE153" s="133"/>
    </row>
    <row r="154" spans="1:31" ht="16.5" thickBot="1" x14ac:dyDescent="0.3">
      <c r="A154" s="147" t="s">
        <v>2</v>
      </c>
      <c r="B154" s="148"/>
      <c r="C154" s="5">
        <f>SUM(C155:C157)</f>
        <v>156</v>
      </c>
      <c r="D154" s="5">
        <f t="shared" ref="D154:H154" si="11">SUM(D155:D157)</f>
        <v>755</v>
      </c>
      <c r="E154" s="5">
        <f t="shared" si="11"/>
        <v>755</v>
      </c>
      <c r="F154" s="5">
        <f t="shared" si="11"/>
        <v>755</v>
      </c>
      <c r="G154" s="5">
        <f t="shared" si="11"/>
        <v>755</v>
      </c>
      <c r="H154" s="5">
        <f t="shared" si="11"/>
        <v>755</v>
      </c>
      <c r="I154" s="20">
        <v>2.2000000000000002</v>
      </c>
      <c r="J154" s="20">
        <v>2.2000000000000002</v>
      </c>
      <c r="K154" s="20">
        <v>2.2000000000000002</v>
      </c>
      <c r="L154" s="20">
        <v>2.2000000000000002</v>
      </c>
      <c r="M154" s="20">
        <v>2.2000000000000002</v>
      </c>
      <c r="N154" s="5">
        <f>SUM(N155:N157)</f>
        <v>4869.2749700000004</v>
      </c>
      <c r="O154" s="5">
        <f>SUM(O155:O157)</f>
        <v>5638.26206</v>
      </c>
      <c r="P154" s="59"/>
      <c r="Q154" s="74"/>
      <c r="R154" s="22"/>
      <c r="U154" s="29"/>
      <c r="V154" s="133"/>
      <c r="X154" s="29"/>
      <c r="Y154" s="133"/>
      <c r="AA154" s="126"/>
      <c r="AB154" s="126"/>
      <c r="AC154" s="131"/>
      <c r="AD154" s="131"/>
      <c r="AE154" s="133"/>
    </row>
    <row r="155" spans="1:31" ht="40.5" customHeight="1" thickBot="1" x14ac:dyDescent="0.3">
      <c r="A155" s="81"/>
      <c r="B155" s="76" t="s">
        <v>2701</v>
      </c>
      <c r="C155" s="41">
        <v>86.45</v>
      </c>
      <c r="D155" s="40">
        <v>86.45</v>
      </c>
      <c r="E155" s="41">
        <v>86.45</v>
      </c>
      <c r="F155" s="40">
        <v>86.45</v>
      </c>
      <c r="G155" s="41">
        <v>86.45</v>
      </c>
      <c r="H155" s="40">
        <v>86.45</v>
      </c>
      <c r="I155" s="140" t="s">
        <v>2562</v>
      </c>
      <c r="J155" s="140"/>
      <c r="K155" s="140"/>
      <c r="L155" s="140"/>
      <c r="M155" s="140"/>
      <c r="N155" s="43">
        <v>1173.1303400000002</v>
      </c>
      <c r="O155" s="44">
        <v>1358.0087800000001</v>
      </c>
      <c r="P155" s="66" t="s">
        <v>3081</v>
      </c>
      <c r="Q155" s="8" t="s">
        <v>3084</v>
      </c>
      <c r="R155" s="144" t="s">
        <v>2562</v>
      </c>
      <c r="U155" s="29"/>
      <c r="V155" s="133"/>
      <c r="X155" s="29"/>
      <c r="Y155" s="133"/>
      <c r="AA155" s="126"/>
      <c r="AB155" s="126"/>
      <c r="AC155" s="131"/>
      <c r="AD155" s="131"/>
      <c r="AE155" s="133"/>
    </row>
    <row r="156" spans="1:31" ht="60.75" thickBot="1" x14ac:dyDescent="0.3">
      <c r="A156" s="81"/>
      <c r="B156" s="76" t="s">
        <v>2700</v>
      </c>
      <c r="C156" s="41">
        <v>43.55</v>
      </c>
      <c r="D156" s="40">
        <v>43.55</v>
      </c>
      <c r="E156" s="41">
        <v>43.55</v>
      </c>
      <c r="F156" s="40">
        <v>43.55</v>
      </c>
      <c r="G156" s="41">
        <v>43.55</v>
      </c>
      <c r="H156" s="40">
        <v>43.55</v>
      </c>
      <c r="I156" s="141"/>
      <c r="J156" s="141"/>
      <c r="K156" s="141"/>
      <c r="L156" s="141"/>
      <c r="M156" s="141"/>
      <c r="N156" s="43">
        <v>589.49779999999998</v>
      </c>
      <c r="O156" s="44">
        <v>614.7938200000001</v>
      </c>
      <c r="P156" s="66" t="s">
        <v>3082</v>
      </c>
      <c r="Q156" s="11" t="s">
        <v>3083</v>
      </c>
      <c r="R156" s="145"/>
      <c r="U156" s="29"/>
      <c r="V156" s="133"/>
      <c r="X156" s="29"/>
      <c r="Y156" s="133"/>
      <c r="AA156" s="126"/>
      <c r="AB156" s="126"/>
      <c r="AC156" s="131"/>
      <c r="AD156" s="131"/>
      <c r="AE156" s="133"/>
    </row>
    <row r="157" spans="1:31" ht="16.5" thickBot="1" x14ac:dyDescent="0.3">
      <c r="A157" s="81"/>
      <c r="B157" s="75" t="s">
        <v>1094</v>
      </c>
      <c r="C157" s="41">
        <v>26</v>
      </c>
      <c r="D157" s="40">
        <f>26+599</f>
        <v>625</v>
      </c>
      <c r="E157" s="41">
        <f t="shared" ref="E157:H157" si="12">26+599</f>
        <v>625</v>
      </c>
      <c r="F157" s="40">
        <f t="shared" si="12"/>
        <v>625</v>
      </c>
      <c r="G157" s="41">
        <f t="shared" si="12"/>
        <v>625</v>
      </c>
      <c r="H157" s="40">
        <f t="shared" si="12"/>
        <v>625</v>
      </c>
      <c r="I157" s="142"/>
      <c r="J157" s="142"/>
      <c r="K157" s="142"/>
      <c r="L157" s="142"/>
      <c r="M157" s="142"/>
      <c r="N157" s="43">
        <v>3106.6468299999997</v>
      </c>
      <c r="O157" s="44">
        <v>3665.45946</v>
      </c>
      <c r="P157" s="55" t="s">
        <v>848</v>
      </c>
      <c r="Q157" s="10" t="s">
        <v>848</v>
      </c>
      <c r="R157" s="146"/>
      <c r="U157" s="29"/>
      <c r="V157" s="133"/>
      <c r="X157" s="29"/>
      <c r="Y157" s="133"/>
      <c r="AA157" s="126"/>
      <c r="AB157" s="126"/>
      <c r="AC157" s="131"/>
      <c r="AD157" s="131"/>
      <c r="AE157" s="133"/>
    </row>
    <row r="158" spans="1:31" ht="16.5" thickBot="1" x14ac:dyDescent="0.3">
      <c r="A158" s="147" t="s">
        <v>44</v>
      </c>
      <c r="B158" s="148"/>
      <c r="C158" s="117">
        <f>SUM(C159:C168)</f>
        <v>111</v>
      </c>
      <c r="D158" s="117">
        <f t="shared" ref="D158:H158" si="13">SUM(D159:D168)</f>
        <v>3271</v>
      </c>
      <c r="E158" s="117">
        <f t="shared" si="13"/>
        <v>6680</v>
      </c>
      <c r="F158" s="117">
        <f t="shared" si="13"/>
        <v>6680</v>
      </c>
      <c r="G158" s="117">
        <f t="shared" si="13"/>
        <v>6680</v>
      </c>
      <c r="H158" s="117">
        <f t="shared" si="13"/>
        <v>6680</v>
      </c>
      <c r="I158" s="160" t="s">
        <v>2569</v>
      </c>
      <c r="J158" s="160"/>
      <c r="K158" s="160"/>
      <c r="L158" s="160"/>
      <c r="M158" s="160"/>
      <c r="N158" s="6">
        <f>SUM(N159:N168)</f>
        <v>31841.357400000001</v>
      </c>
      <c r="O158" s="6">
        <f>SUM(O159:O168)</f>
        <v>30532.951650000003</v>
      </c>
      <c r="P158" s="59"/>
      <c r="Q158" s="59"/>
      <c r="R158" s="4"/>
      <c r="U158" s="29"/>
      <c r="V158" s="133"/>
      <c r="X158" s="29"/>
      <c r="Y158" s="133"/>
      <c r="AA158" s="126"/>
      <c r="AB158" s="126"/>
      <c r="AC158" s="131"/>
      <c r="AD158" s="131"/>
      <c r="AE158" s="133"/>
    </row>
    <row r="159" spans="1:31" ht="24.75" thickBot="1" x14ac:dyDescent="0.3">
      <c r="A159" s="82"/>
      <c r="B159" s="77" t="s">
        <v>2515</v>
      </c>
      <c r="C159" s="41">
        <v>72</v>
      </c>
      <c r="D159" s="40">
        <v>2544</v>
      </c>
      <c r="E159" s="41">
        <v>2682</v>
      </c>
      <c r="F159" s="40">
        <v>2682</v>
      </c>
      <c r="G159" s="41">
        <v>2682</v>
      </c>
      <c r="H159" s="40">
        <v>2682</v>
      </c>
      <c r="I159" s="36"/>
      <c r="J159" s="40"/>
      <c r="K159" s="36"/>
      <c r="L159" s="40"/>
      <c r="M159" s="36"/>
      <c r="N159" s="43">
        <v>20352.358319999999</v>
      </c>
      <c r="O159" s="44">
        <v>19681.002100000002</v>
      </c>
      <c r="P159" s="55" t="s">
        <v>2856</v>
      </c>
      <c r="Q159" s="60" t="s">
        <v>2860</v>
      </c>
      <c r="R159" s="23"/>
      <c r="U159" s="29"/>
      <c r="V159" s="133"/>
      <c r="X159" s="29"/>
      <c r="Y159" s="133"/>
      <c r="AA159" s="126"/>
      <c r="AB159" s="126"/>
      <c r="AC159" s="131"/>
      <c r="AD159" s="131"/>
      <c r="AE159" s="133"/>
    </row>
    <row r="160" spans="1:31" ht="48.75" thickBot="1" x14ac:dyDescent="0.3">
      <c r="A160" s="82"/>
      <c r="B160" s="77"/>
      <c r="C160" s="41"/>
      <c r="D160" s="40"/>
      <c r="E160" s="41"/>
      <c r="F160" s="40"/>
      <c r="G160" s="41"/>
      <c r="H160" s="40"/>
      <c r="I160" s="36"/>
      <c r="J160" s="40"/>
      <c r="K160" s="36"/>
      <c r="L160" s="40"/>
      <c r="M160" s="36"/>
      <c r="N160" s="43"/>
      <c r="O160" s="44"/>
      <c r="P160" s="55" t="s">
        <v>2857</v>
      </c>
      <c r="Q160" s="60" t="s">
        <v>2861</v>
      </c>
      <c r="R160" s="23"/>
      <c r="U160" s="29"/>
      <c r="V160" s="133"/>
      <c r="X160" s="29"/>
      <c r="Y160" s="133"/>
      <c r="AC160" s="131"/>
      <c r="AD160" s="131"/>
      <c r="AE160" s="133"/>
    </row>
    <row r="161" spans="1:31" ht="24.75" thickBot="1" x14ac:dyDescent="0.3">
      <c r="A161" s="82"/>
      <c r="B161" s="77"/>
      <c r="C161" s="41"/>
      <c r="D161" s="40"/>
      <c r="E161" s="41"/>
      <c r="F161" s="40"/>
      <c r="G161" s="41"/>
      <c r="H161" s="40"/>
      <c r="I161" s="36"/>
      <c r="J161" s="40"/>
      <c r="K161" s="36"/>
      <c r="L161" s="40"/>
      <c r="M161" s="36"/>
      <c r="N161" s="43"/>
      <c r="O161" s="44"/>
      <c r="P161" s="55" t="s">
        <v>2858</v>
      </c>
      <c r="Q161" s="60" t="s">
        <v>492</v>
      </c>
      <c r="R161" s="23"/>
      <c r="U161" s="29"/>
      <c r="V161" s="133"/>
      <c r="X161" s="29"/>
      <c r="Y161" s="133"/>
      <c r="AC161" s="131"/>
      <c r="AD161" s="131"/>
      <c r="AE161" s="133"/>
    </row>
    <row r="162" spans="1:31" ht="36.75" thickBot="1" x14ac:dyDescent="0.3">
      <c r="A162" s="82"/>
      <c r="B162" s="77"/>
      <c r="C162" s="41"/>
      <c r="D162" s="40"/>
      <c r="E162" s="41"/>
      <c r="F162" s="40"/>
      <c r="G162" s="41"/>
      <c r="H162" s="40"/>
      <c r="I162" s="36"/>
      <c r="J162" s="40"/>
      <c r="K162" s="36"/>
      <c r="L162" s="40"/>
      <c r="M162" s="36"/>
      <c r="N162" s="43"/>
      <c r="O162" s="44"/>
      <c r="P162" s="55" t="s">
        <v>2859</v>
      </c>
      <c r="Q162" s="60" t="s">
        <v>493</v>
      </c>
      <c r="R162" s="23"/>
      <c r="U162" s="29"/>
      <c r="V162" s="133"/>
      <c r="X162" s="29"/>
      <c r="Y162" s="133"/>
      <c r="AC162" s="131"/>
      <c r="AD162" s="131"/>
      <c r="AE162" s="133"/>
    </row>
    <row r="163" spans="1:31" ht="36.75" thickBot="1" x14ac:dyDescent="0.3">
      <c r="A163" s="82"/>
      <c r="B163" s="77"/>
      <c r="C163" s="41"/>
      <c r="D163" s="40"/>
      <c r="E163" s="41"/>
      <c r="F163" s="40"/>
      <c r="G163" s="41"/>
      <c r="H163" s="40"/>
      <c r="I163" s="36"/>
      <c r="J163" s="40"/>
      <c r="K163" s="36"/>
      <c r="L163" s="40"/>
      <c r="M163" s="36"/>
      <c r="N163" s="43"/>
      <c r="O163" s="44"/>
      <c r="P163" s="55" t="s">
        <v>2864</v>
      </c>
      <c r="Q163" s="60" t="s">
        <v>494</v>
      </c>
      <c r="R163" s="23"/>
      <c r="U163" s="29"/>
      <c r="V163" s="133"/>
      <c r="X163" s="29"/>
      <c r="Y163" s="133"/>
      <c r="AC163" s="131"/>
      <c r="AD163" s="131"/>
      <c r="AE163" s="133"/>
    </row>
    <row r="164" spans="1:31" ht="24.75" thickBot="1" x14ac:dyDescent="0.3">
      <c r="A164" s="82"/>
      <c r="B164" s="77"/>
      <c r="C164" s="41"/>
      <c r="D164" s="40"/>
      <c r="E164" s="41"/>
      <c r="F164" s="40"/>
      <c r="G164" s="41"/>
      <c r="H164" s="40"/>
      <c r="I164" s="36"/>
      <c r="J164" s="40"/>
      <c r="K164" s="36"/>
      <c r="L164" s="40"/>
      <c r="M164" s="36"/>
      <c r="N164" s="43"/>
      <c r="O164" s="44"/>
      <c r="P164" s="55" t="s">
        <v>2865</v>
      </c>
      <c r="Q164" s="60" t="s">
        <v>495</v>
      </c>
      <c r="R164" s="23"/>
      <c r="U164" s="29"/>
      <c r="V164" s="133"/>
      <c r="X164" s="29"/>
      <c r="Y164" s="133"/>
      <c r="AC164" s="131"/>
      <c r="AD164" s="131"/>
      <c r="AE164" s="133"/>
    </row>
    <row r="165" spans="1:31" ht="24.75" thickBot="1" x14ac:dyDescent="0.3">
      <c r="A165" s="82"/>
      <c r="B165" s="77" t="s">
        <v>2516</v>
      </c>
      <c r="C165" s="41">
        <v>28</v>
      </c>
      <c r="D165" s="40">
        <v>375</v>
      </c>
      <c r="E165" s="41">
        <v>3638</v>
      </c>
      <c r="F165" s="40">
        <v>3638</v>
      </c>
      <c r="G165" s="41">
        <v>3638</v>
      </c>
      <c r="H165" s="40">
        <v>3638</v>
      </c>
      <c r="I165" s="36"/>
      <c r="J165" s="40"/>
      <c r="K165" s="36"/>
      <c r="L165" s="40"/>
      <c r="M165" s="36"/>
      <c r="N165" s="43">
        <v>7606.8887600000007</v>
      </c>
      <c r="O165" s="44">
        <v>6847.6262200000001</v>
      </c>
      <c r="P165" s="55" t="s">
        <v>2866</v>
      </c>
      <c r="Q165" s="60" t="s">
        <v>496</v>
      </c>
      <c r="R165" s="23"/>
      <c r="U165" s="29"/>
      <c r="V165" s="133"/>
      <c r="X165" s="29"/>
      <c r="Y165" s="133"/>
      <c r="AA165" s="126"/>
      <c r="AB165" s="126"/>
      <c r="AC165" s="131"/>
      <c r="AD165" s="131"/>
      <c r="AE165" s="133"/>
    </row>
    <row r="166" spans="1:31" ht="16.5" thickBot="1" x14ac:dyDescent="0.3">
      <c r="A166" s="82"/>
      <c r="B166" s="77"/>
      <c r="C166" s="41"/>
      <c r="D166" s="40"/>
      <c r="E166" s="41"/>
      <c r="F166" s="40"/>
      <c r="G166" s="41"/>
      <c r="H166" s="40"/>
      <c r="I166" s="36"/>
      <c r="J166" s="40"/>
      <c r="K166" s="36"/>
      <c r="L166" s="40"/>
      <c r="M166" s="36"/>
      <c r="N166" s="43"/>
      <c r="O166" s="44"/>
      <c r="P166" s="55" t="s">
        <v>497</v>
      </c>
      <c r="Q166" s="60" t="s">
        <v>2862</v>
      </c>
      <c r="R166" s="23"/>
      <c r="U166" s="29"/>
      <c r="V166" s="133"/>
      <c r="X166" s="29"/>
      <c r="Y166" s="133"/>
      <c r="AC166" s="131"/>
      <c r="AD166" s="131"/>
      <c r="AE166" s="133"/>
    </row>
    <row r="167" spans="1:31" ht="24.75" thickBot="1" x14ac:dyDescent="0.3">
      <c r="A167" s="82"/>
      <c r="B167" s="77"/>
      <c r="C167" s="41"/>
      <c r="D167" s="40"/>
      <c r="E167" s="41"/>
      <c r="F167" s="40"/>
      <c r="G167" s="41"/>
      <c r="H167" s="40"/>
      <c r="I167" s="36"/>
      <c r="J167" s="40"/>
      <c r="K167" s="36"/>
      <c r="L167" s="40"/>
      <c r="M167" s="36"/>
      <c r="N167" s="43"/>
      <c r="O167" s="44"/>
      <c r="P167" s="55" t="s">
        <v>2867</v>
      </c>
      <c r="Q167" s="60" t="s">
        <v>2863</v>
      </c>
      <c r="R167" s="23"/>
      <c r="U167" s="29"/>
      <c r="V167" s="133"/>
      <c r="X167" s="29"/>
      <c r="Y167" s="133"/>
      <c r="AC167" s="131"/>
      <c r="AD167" s="131"/>
      <c r="AE167" s="133"/>
    </row>
    <row r="168" spans="1:31" ht="16.5" thickBot="1" x14ac:dyDescent="0.3">
      <c r="A168" s="82"/>
      <c r="B168" s="75" t="s">
        <v>1094</v>
      </c>
      <c r="C168" s="41">
        <v>11</v>
      </c>
      <c r="D168" s="40">
        <v>352</v>
      </c>
      <c r="E168" s="41">
        <v>360</v>
      </c>
      <c r="F168" s="40">
        <v>360</v>
      </c>
      <c r="G168" s="41">
        <v>360</v>
      </c>
      <c r="H168" s="40">
        <v>360</v>
      </c>
      <c r="I168" s="36"/>
      <c r="J168" s="40"/>
      <c r="K168" s="36"/>
      <c r="L168" s="40"/>
      <c r="M168" s="36"/>
      <c r="N168" s="43">
        <v>3882.1103200000002</v>
      </c>
      <c r="O168" s="44">
        <v>4004.3233300000002</v>
      </c>
      <c r="P168" s="55" t="s">
        <v>848</v>
      </c>
      <c r="Q168" s="10" t="s">
        <v>848</v>
      </c>
      <c r="R168" s="23"/>
      <c r="U168" s="29"/>
      <c r="V168" s="133"/>
      <c r="X168" s="29"/>
      <c r="Y168" s="133"/>
      <c r="AA168" s="126"/>
      <c r="AB168" s="126"/>
      <c r="AC168" s="131"/>
      <c r="AD168" s="131"/>
      <c r="AE168" s="133"/>
    </row>
    <row r="169" spans="1:31" ht="16.5" thickBot="1" x14ac:dyDescent="0.3">
      <c r="A169" s="147" t="s">
        <v>14</v>
      </c>
      <c r="B169" s="148"/>
      <c r="C169" s="5">
        <v>2247</v>
      </c>
      <c r="D169" s="5">
        <v>4495</v>
      </c>
      <c r="E169" s="5">
        <v>8990</v>
      </c>
      <c r="F169" s="5">
        <v>8990</v>
      </c>
      <c r="G169" s="5">
        <v>8990</v>
      </c>
      <c r="H169" s="5">
        <v>8990</v>
      </c>
      <c r="I169" s="20">
        <v>19</v>
      </c>
      <c r="J169" s="20">
        <v>40</v>
      </c>
      <c r="K169" s="20">
        <v>87</v>
      </c>
      <c r="L169" s="20">
        <v>87</v>
      </c>
      <c r="M169" s="20">
        <v>87</v>
      </c>
      <c r="N169" s="5">
        <f>SUM(N170:N178)</f>
        <v>45743.001959999994</v>
      </c>
      <c r="O169" s="5">
        <f>SUM(O170:O178)</f>
        <v>51075.208449999998</v>
      </c>
      <c r="P169" s="59"/>
      <c r="Q169" s="74"/>
      <c r="R169" s="22"/>
      <c r="U169" s="29"/>
      <c r="V169" s="133"/>
      <c r="X169" s="29"/>
      <c r="Y169" s="133"/>
      <c r="AA169" s="126"/>
      <c r="AB169" s="126"/>
      <c r="AC169" s="131"/>
      <c r="AD169" s="131"/>
      <c r="AE169" s="133"/>
    </row>
    <row r="170" spans="1:31" ht="36.75" thickBot="1" x14ac:dyDescent="0.3">
      <c r="A170" s="81"/>
      <c r="B170" s="75" t="s">
        <v>2602</v>
      </c>
      <c r="C170" s="137" t="s">
        <v>2562</v>
      </c>
      <c r="D170" s="137"/>
      <c r="E170" s="137"/>
      <c r="F170" s="137"/>
      <c r="G170" s="137"/>
      <c r="H170" s="137"/>
      <c r="I170" s="140" t="s">
        <v>2562</v>
      </c>
      <c r="J170" s="140"/>
      <c r="K170" s="140"/>
      <c r="L170" s="140"/>
      <c r="M170" s="140"/>
      <c r="N170" s="43">
        <v>6536.3193700000002</v>
      </c>
      <c r="O170" s="44">
        <v>6139.5731900000001</v>
      </c>
      <c r="P170" s="70" t="s">
        <v>1011</v>
      </c>
      <c r="Q170" s="11" t="s">
        <v>1012</v>
      </c>
      <c r="R170" s="144" t="s">
        <v>2562</v>
      </c>
      <c r="U170" s="29"/>
      <c r="V170" s="133"/>
      <c r="X170" s="29"/>
      <c r="Y170" s="133"/>
      <c r="AA170" s="126"/>
      <c r="AB170" s="126"/>
      <c r="AC170" s="131"/>
      <c r="AD170" s="131"/>
      <c r="AE170" s="133"/>
    </row>
    <row r="171" spans="1:31" ht="24.75" thickBot="1" x14ac:dyDescent="0.3">
      <c r="A171" s="81"/>
      <c r="B171" s="75"/>
      <c r="C171" s="138"/>
      <c r="D171" s="138"/>
      <c r="E171" s="138"/>
      <c r="F171" s="138"/>
      <c r="G171" s="138"/>
      <c r="H171" s="138"/>
      <c r="I171" s="141"/>
      <c r="J171" s="141"/>
      <c r="K171" s="141"/>
      <c r="L171" s="141"/>
      <c r="M171" s="141"/>
      <c r="N171" s="43"/>
      <c r="O171" s="44"/>
      <c r="P171" s="70" t="s">
        <v>1013</v>
      </c>
      <c r="Q171" s="11" t="s">
        <v>1014</v>
      </c>
      <c r="R171" s="145"/>
      <c r="U171" s="29"/>
      <c r="V171" s="133"/>
      <c r="X171" s="29"/>
      <c r="Y171" s="133"/>
      <c r="AC171" s="131"/>
      <c r="AD171" s="131"/>
      <c r="AE171" s="133"/>
    </row>
    <row r="172" spans="1:31" ht="36.75" thickBot="1" x14ac:dyDescent="0.3">
      <c r="A172" s="81"/>
      <c r="B172" s="75"/>
      <c r="C172" s="138"/>
      <c r="D172" s="138"/>
      <c r="E172" s="138"/>
      <c r="F172" s="138"/>
      <c r="G172" s="138"/>
      <c r="H172" s="138"/>
      <c r="I172" s="141"/>
      <c r="J172" s="141"/>
      <c r="K172" s="141"/>
      <c r="L172" s="141"/>
      <c r="M172" s="141"/>
      <c r="N172" s="43"/>
      <c r="O172" s="44"/>
      <c r="P172" s="70" t="s">
        <v>1015</v>
      </c>
      <c r="Q172" s="11" t="s">
        <v>1016</v>
      </c>
      <c r="R172" s="145"/>
      <c r="U172" s="29"/>
      <c r="V172" s="133"/>
      <c r="X172" s="29"/>
      <c r="Y172" s="133"/>
      <c r="AC172" s="131"/>
      <c r="AD172" s="131"/>
      <c r="AE172" s="133"/>
    </row>
    <row r="173" spans="1:31" ht="36.75" thickBot="1" x14ac:dyDescent="0.3">
      <c r="A173" s="81"/>
      <c r="B173" s="75"/>
      <c r="C173" s="138"/>
      <c r="D173" s="138"/>
      <c r="E173" s="138"/>
      <c r="F173" s="138"/>
      <c r="G173" s="138"/>
      <c r="H173" s="138"/>
      <c r="I173" s="141"/>
      <c r="J173" s="141"/>
      <c r="K173" s="141"/>
      <c r="L173" s="141"/>
      <c r="M173" s="141"/>
      <c r="N173" s="43"/>
      <c r="O173" s="44"/>
      <c r="P173" s="70" t="s">
        <v>1017</v>
      </c>
      <c r="Q173" s="11" t="s">
        <v>1018</v>
      </c>
      <c r="R173" s="145"/>
      <c r="U173" s="29"/>
      <c r="V173" s="133"/>
      <c r="X173" s="29"/>
      <c r="Y173" s="133"/>
      <c r="AC173" s="131"/>
      <c r="AD173" s="131"/>
      <c r="AE173" s="133"/>
    </row>
    <row r="174" spans="1:31" ht="36.75" thickBot="1" x14ac:dyDescent="0.3">
      <c r="A174" s="81"/>
      <c r="B174" s="75" t="s">
        <v>2601</v>
      </c>
      <c r="C174" s="138"/>
      <c r="D174" s="138"/>
      <c r="E174" s="138"/>
      <c r="F174" s="138"/>
      <c r="G174" s="138"/>
      <c r="H174" s="138"/>
      <c r="I174" s="141"/>
      <c r="J174" s="141"/>
      <c r="K174" s="141"/>
      <c r="L174" s="141"/>
      <c r="M174" s="141"/>
      <c r="N174" s="43">
        <v>10024.233130000001</v>
      </c>
      <c r="O174" s="44">
        <v>9833.5310100000006</v>
      </c>
      <c r="P174" s="70" t="s">
        <v>1019</v>
      </c>
      <c r="Q174" s="11" t="s">
        <v>1020</v>
      </c>
      <c r="R174" s="145"/>
      <c r="U174" s="29"/>
      <c r="V174" s="133"/>
      <c r="X174" s="29"/>
      <c r="Y174" s="133"/>
      <c r="AA174" s="126"/>
      <c r="AB174" s="126"/>
      <c r="AC174" s="131"/>
      <c r="AD174" s="131"/>
      <c r="AE174" s="133"/>
    </row>
    <row r="175" spans="1:31" ht="24.75" thickBot="1" x14ac:dyDescent="0.3">
      <c r="A175" s="81"/>
      <c r="B175" s="75"/>
      <c r="C175" s="138"/>
      <c r="D175" s="138"/>
      <c r="E175" s="138"/>
      <c r="F175" s="138"/>
      <c r="G175" s="138"/>
      <c r="H175" s="138"/>
      <c r="I175" s="141"/>
      <c r="J175" s="141"/>
      <c r="K175" s="141"/>
      <c r="L175" s="141"/>
      <c r="M175" s="141"/>
      <c r="N175" s="43"/>
      <c r="O175" s="44"/>
      <c r="P175" s="70" t="s">
        <v>1021</v>
      </c>
      <c r="Q175" s="11" t="s">
        <v>1022</v>
      </c>
      <c r="R175" s="145"/>
      <c r="U175" s="29"/>
      <c r="V175" s="133"/>
      <c r="X175" s="29"/>
      <c r="Y175" s="133"/>
      <c r="AC175" s="131"/>
      <c r="AD175" s="131"/>
      <c r="AE175" s="133"/>
    </row>
    <row r="176" spans="1:31" ht="36.75" thickBot="1" x14ac:dyDescent="0.3">
      <c r="A176" s="81"/>
      <c r="B176" s="75"/>
      <c r="C176" s="138"/>
      <c r="D176" s="138"/>
      <c r="E176" s="138"/>
      <c r="F176" s="138"/>
      <c r="G176" s="138"/>
      <c r="H176" s="138"/>
      <c r="I176" s="141"/>
      <c r="J176" s="141"/>
      <c r="K176" s="141"/>
      <c r="L176" s="141"/>
      <c r="M176" s="141"/>
      <c r="N176" s="43"/>
      <c r="O176" s="44"/>
      <c r="P176" s="70" t="s">
        <v>1023</v>
      </c>
      <c r="Q176" s="11" t="s">
        <v>1024</v>
      </c>
      <c r="R176" s="145"/>
      <c r="U176" s="29"/>
      <c r="V176" s="133"/>
      <c r="X176" s="29"/>
      <c r="Y176" s="133"/>
      <c r="AC176" s="131"/>
      <c r="AD176" s="131"/>
      <c r="AE176" s="133"/>
    </row>
    <row r="177" spans="1:31" ht="60.75" thickBot="1" x14ac:dyDescent="0.3">
      <c r="A177" s="81"/>
      <c r="B177" s="75" t="s">
        <v>2600</v>
      </c>
      <c r="C177" s="138"/>
      <c r="D177" s="138"/>
      <c r="E177" s="138"/>
      <c r="F177" s="138"/>
      <c r="G177" s="138"/>
      <c r="H177" s="138"/>
      <c r="I177" s="141"/>
      <c r="J177" s="141"/>
      <c r="K177" s="141"/>
      <c r="L177" s="141"/>
      <c r="M177" s="141"/>
      <c r="N177" s="43">
        <v>15116.051989999998</v>
      </c>
      <c r="O177" s="44">
        <v>17176.483660000002</v>
      </c>
      <c r="P177" s="70" t="s">
        <v>1025</v>
      </c>
      <c r="Q177" s="11" t="s">
        <v>1026</v>
      </c>
      <c r="R177" s="145"/>
      <c r="U177" s="29"/>
      <c r="V177" s="133"/>
      <c r="X177" s="29"/>
      <c r="Y177" s="133"/>
      <c r="AA177" s="126"/>
      <c r="AB177" s="126"/>
      <c r="AC177" s="131"/>
      <c r="AD177" s="131"/>
      <c r="AE177" s="133"/>
    </row>
    <row r="178" spans="1:31" ht="36.75" thickBot="1" x14ac:dyDescent="0.3">
      <c r="A178" s="81"/>
      <c r="B178" s="75" t="s">
        <v>1094</v>
      </c>
      <c r="C178" s="138"/>
      <c r="D178" s="138"/>
      <c r="E178" s="138"/>
      <c r="F178" s="138"/>
      <c r="G178" s="138"/>
      <c r="H178" s="138"/>
      <c r="I178" s="141"/>
      <c r="J178" s="141"/>
      <c r="K178" s="141"/>
      <c r="L178" s="141"/>
      <c r="M178" s="141"/>
      <c r="N178" s="43">
        <v>14066.39747</v>
      </c>
      <c r="O178" s="44">
        <v>17925.620589999999</v>
      </c>
      <c r="P178" s="70" t="s">
        <v>1246</v>
      </c>
      <c r="Q178" s="11" t="s">
        <v>1247</v>
      </c>
      <c r="R178" s="145"/>
      <c r="U178" s="29"/>
      <c r="V178" s="133"/>
      <c r="X178" s="29"/>
      <c r="Y178" s="133"/>
      <c r="AA178" s="126"/>
      <c r="AB178" s="126"/>
      <c r="AC178" s="131"/>
      <c r="AD178" s="131"/>
      <c r="AE178" s="133"/>
    </row>
    <row r="179" spans="1:31" ht="60.75" thickBot="1" x14ac:dyDescent="0.3">
      <c r="A179" s="81"/>
      <c r="B179" s="76"/>
      <c r="C179" s="138"/>
      <c r="D179" s="138"/>
      <c r="E179" s="138"/>
      <c r="F179" s="138"/>
      <c r="G179" s="138"/>
      <c r="H179" s="138"/>
      <c r="I179" s="141"/>
      <c r="J179" s="141"/>
      <c r="K179" s="141"/>
      <c r="L179" s="141"/>
      <c r="M179" s="141"/>
      <c r="N179" s="43"/>
      <c r="O179" s="44"/>
      <c r="P179" s="70" t="s">
        <v>1248</v>
      </c>
      <c r="Q179" s="8" t="s">
        <v>1249</v>
      </c>
      <c r="R179" s="145"/>
      <c r="U179" s="29"/>
      <c r="V179" s="133"/>
      <c r="X179" s="29"/>
      <c r="Y179" s="133"/>
      <c r="AC179" s="131"/>
      <c r="AD179" s="131"/>
      <c r="AE179" s="133"/>
    </row>
    <row r="180" spans="1:31" ht="60.75" thickBot="1" x14ac:dyDescent="0.3">
      <c r="A180" s="81"/>
      <c r="B180" s="80"/>
      <c r="C180" s="138"/>
      <c r="D180" s="138"/>
      <c r="E180" s="138"/>
      <c r="F180" s="138"/>
      <c r="G180" s="138"/>
      <c r="H180" s="138"/>
      <c r="I180" s="141"/>
      <c r="J180" s="141"/>
      <c r="K180" s="141"/>
      <c r="L180" s="141"/>
      <c r="M180" s="141"/>
      <c r="N180" s="43"/>
      <c r="O180" s="44"/>
      <c r="P180" s="70" t="s">
        <v>1250</v>
      </c>
      <c r="Q180" s="18" t="s">
        <v>1251</v>
      </c>
      <c r="R180" s="145"/>
      <c r="U180" s="29"/>
      <c r="V180" s="133"/>
      <c r="X180" s="29"/>
      <c r="Y180" s="133"/>
      <c r="AC180" s="131"/>
      <c r="AD180" s="131"/>
      <c r="AE180" s="133"/>
    </row>
    <row r="181" spans="1:31" ht="60.75" thickBot="1" x14ac:dyDescent="0.3">
      <c r="A181" s="81"/>
      <c r="B181" s="75"/>
      <c r="C181" s="139"/>
      <c r="D181" s="139"/>
      <c r="E181" s="139"/>
      <c r="F181" s="139"/>
      <c r="G181" s="139"/>
      <c r="H181" s="139"/>
      <c r="I181" s="142"/>
      <c r="J181" s="142"/>
      <c r="K181" s="142"/>
      <c r="L181" s="142"/>
      <c r="M181" s="142"/>
      <c r="N181" s="43"/>
      <c r="O181" s="44"/>
      <c r="P181" s="70" t="s">
        <v>1252</v>
      </c>
      <c r="Q181" s="18" t="s">
        <v>1253</v>
      </c>
      <c r="R181" s="146"/>
      <c r="U181" s="29"/>
      <c r="V181" s="133"/>
      <c r="X181" s="29"/>
      <c r="Y181" s="133"/>
      <c r="AC181" s="131"/>
      <c r="AD181" s="131"/>
      <c r="AE181" s="133"/>
    </row>
    <row r="182" spans="1:31" ht="16.5" thickBot="1" x14ac:dyDescent="0.3">
      <c r="A182" s="147" t="s">
        <v>13</v>
      </c>
      <c r="B182" s="148"/>
      <c r="C182" s="20">
        <v>2840</v>
      </c>
      <c r="D182" s="20">
        <v>7259</v>
      </c>
      <c r="E182" s="20">
        <v>10566.3</v>
      </c>
      <c r="F182" s="20">
        <v>10566.3</v>
      </c>
      <c r="G182" s="20">
        <v>10566.3</v>
      </c>
      <c r="H182" s="20">
        <v>10566.3</v>
      </c>
      <c r="I182" s="20">
        <v>4</v>
      </c>
      <c r="J182" s="20">
        <v>12</v>
      </c>
      <c r="K182" s="20">
        <v>12</v>
      </c>
      <c r="L182" s="20">
        <v>12</v>
      </c>
      <c r="M182" s="20">
        <v>12</v>
      </c>
      <c r="N182" s="5">
        <f>SUM(N183:N185)</f>
        <v>53587.553999999996</v>
      </c>
      <c r="O182" s="5">
        <v>45899.797760000001</v>
      </c>
      <c r="P182" s="59"/>
      <c r="Q182" s="74"/>
      <c r="R182" s="22"/>
      <c r="U182" s="29"/>
      <c r="V182" s="133"/>
      <c r="X182" s="29"/>
      <c r="Y182" s="133"/>
      <c r="AA182" s="126"/>
      <c r="AB182" s="126"/>
      <c r="AC182" s="131"/>
      <c r="AD182" s="131"/>
      <c r="AE182" s="133"/>
    </row>
    <row r="183" spans="1:31" ht="32.25" thickBot="1" x14ac:dyDescent="0.3">
      <c r="A183" s="81"/>
      <c r="B183" s="75" t="s">
        <v>2699</v>
      </c>
      <c r="C183" s="140" t="s">
        <v>2562</v>
      </c>
      <c r="D183" s="140"/>
      <c r="E183" s="140"/>
      <c r="F183" s="140"/>
      <c r="G183" s="140"/>
      <c r="H183" s="140"/>
      <c r="I183" s="140" t="s">
        <v>2562</v>
      </c>
      <c r="J183" s="140"/>
      <c r="K183" s="140"/>
      <c r="L183" s="140"/>
      <c r="M183" s="140"/>
      <c r="N183" s="40">
        <v>36667.788789999999</v>
      </c>
      <c r="O183" s="120" t="s">
        <v>2830</v>
      </c>
      <c r="P183" s="55" t="s">
        <v>847</v>
      </c>
      <c r="Q183" s="10" t="s">
        <v>847</v>
      </c>
      <c r="R183" s="144" t="s">
        <v>2562</v>
      </c>
      <c r="U183" s="29"/>
      <c r="V183" s="133"/>
      <c r="X183" s="29"/>
      <c r="Y183" s="133"/>
      <c r="AC183" s="131"/>
      <c r="AD183" s="131"/>
      <c r="AE183" s="133"/>
    </row>
    <row r="184" spans="1:31" ht="32.25" thickBot="1" x14ac:dyDescent="0.3">
      <c r="A184" s="81"/>
      <c r="B184" s="75" t="s">
        <v>2698</v>
      </c>
      <c r="C184" s="141"/>
      <c r="D184" s="141"/>
      <c r="E184" s="141"/>
      <c r="F184" s="141"/>
      <c r="G184" s="141"/>
      <c r="H184" s="141"/>
      <c r="I184" s="141"/>
      <c r="J184" s="141"/>
      <c r="K184" s="141"/>
      <c r="L184" s="141"/>
      <c r="M184" s="141"/>
      <c r="N184" s="40">
        <v>10303.70809</v>
      </c>
      <c r="O184" s="120" t="s">
        <v>2830</v>
      </c>
      <c r="P184" s="55" t="s">
        <v>847</v>
      </c>
      <c r="Q184" s="10" t="s">
        <v>847</v>
      </c>
      <c r="R184" s="145"/>
      <c r="U184" s="29"/>
      <c r="V184" s="133"/>
      <c r="X184" s="29"/>
      <c r="Y184" s="133"/>
      <c r="AC184" s="131"/>
      <c r="AD184" s="131"/>
      <c r="AE184" s="133"/>
    </row>
    <row r="185" spans="1:31" ht="16.5" thickBot="1" x14ac:dyDescent="0.3">
      <c r="A185" s="81"/>
      <c r="B185" s="75" t="s">
        <v>1094</v>
      </c>
      <c r="C185" s="142"/>
      <c r="D185" s="142"/>
      <c r="E185" s="142"/>
      <c r="F185" s="142"/>
      <c r="G185" s="142"/>
      <c r="H185" s="142"/>
      <c r="I185" s="142"/>
      <c r="J185" s="142"/>
      <c r="K185" s="142"/>
      <c r="L185" s="142"/>
      <c r="M185" s="142"/>
      <c r="N185" s="43">
        <v>6616.0571200000004</v>
      </c>
      <c r="O185" s="44">
        <v>7439.7957600000018</v>
      </c>
      <c r="P185" s="55" t="s">
        <v>847</v>
      </c>
      <c r="Q185" s="10" t="s">
        <v>847</v>
      </c>
      <c r="R185" s="146"/>
      <c r="U185" s="29"/>
      <c r="V185" s="133"/>
      <c r="X185" s="29"/>
      <c r="Y185" s="133"/>
      <c r="AA185" s="126"/>
      <c r="AB185" s="126"/>
      <c r="AC185" s="131"/>
      <c r="AD185" s="131"/>
      <c r="AE185" s="133"/>
    </row>
    <row r="186" spans="1:31" ht="16.5" thickBot="1" x14ac:dyDescent="0.3">
      <c r="A186" s="147" t="s">
        <v>26</v>
      </c>
      <c r="B186" s="148"/>
      <c r="C186" s="6">
        <f>SUM(C187:C212)</f>
        <v>26525</v>
      </c>
      <c r="D186" s="6">
        <f t="shared" ref="D186:H186" si="14">SUM(D187:D212)</f>
        <v>58956</v>
      </c>
      <c r="E186" s="6">
        <f t="shared" si="14"/>
        <v>71236</v>
      </c>
      <c r="F186" s="6">
        <f t="shared" si="14"/>
        <v>71236</v>
      </c>
      <c r="G186" s="6">
        <f t="shared" si="14"/>
        <v>71236</v>
      </c>
      <c r="H186" s="6">
        <f t="shared" si="14"/>
        <v>71236</v>
      </c>
      <c r="I186" s="143" t="s">
        <v>2569</v>
      </c>
      <c r="J186" s="143"/>
      <c r="K186" s="143"/>
      <c r="L186" s="143"/>
      <c r="M186" s="143"/>
      <c r="N186" s="6">
        <f>SUM(N187:N212)</f>
        <v>742852.50540000014</v>
      </c>
      <c r="O186" s="6">
        <f>SUM(O187:O212)</f>
        <v>761074.70393000008</v>
      </c>
      <c r="P186" s="59"/>
      <c r="Q186" s="59"/>
      <c r="R186" s="4"/>
      <c r="U186" s="29"/>
      <c r="V186" s="133"/>
      <c r="X186" s="29"/>
      <c r="Y186" s="133"/>
      <c r="AA186" s="127"/>
      <c r="AB186" s="127"/>
      <c r="AC186" s="131"/>
      <c r="AD186" s="131"/>
      <c r="AE186" s="133"/>
    </row>
    <row r="187" spans="1:31" ht="16.5" thickBot="1" x14ac:dyDescent="0.3">
      <c r="A187" s="82"/>
      <c r="B187" s="77" t="s">
        <v>2790</v>
      </c>
      <c r="C187" s="41">
        <v>0</v>
      </c>
      <c r="D187" s="40">
        <v>2617</v>
      </c>
      <c r="E187" s="41">
        <v>3176</v>
      </c>
      <c r="F187" s="40">
        <v>3176</v>
      </c>
      <c r="G187" s="41">
        <v>3176</v>
      </c>
      <c r="H187" s="40">
        <v>3176</v>
      </c>
      <c r="I187" s="36"/>
      <c r="J187" s="40"/>
      <c r="K187" s="36"/>
      <c r="L187" s="40"/>
      <c r="M187" s="36"/>
      <c r="N187" s="43">
        <v>20869.826269999998</v>
      </c>
      <c r="O187" s="44">
        <v>17754.547449999998</v>
      </c>
      <c r="P187" s="55" t="s">
        <v>147</v>
      </c>
      <c r="Q187" s="60" t="s">
        <v>148</v>
      </c>
      <c r="R187" s="23"/>
      <c r="U187" s="29"/>
      <c r="V187" s="133"/>
      <c r="X187" s="29"/>
      <c r="Y187" s="133"/>
      <c r="AA187" s="126"/>
      <c r="AB187" s="126"/>
      <c r="AC187" s="131"/>
      <c r="AD187" s="131"/>
      <c r="AE187" s="133"/>
    </row>
    <row r="188" spans="1:31" ht="48.75" thickBot="1" x14ac:dyDescent="0.3">
      <c r="A188" s="82"/>
      <c r="B188" s="83"/>
      <c r="C188" s="41"/>
      <c r="D188" s="40"/>
      <c r="E188" s="41"/>
      <c r="F188" s="40"/>
      <c r="G188" s="41"/>
      <c r="H188" s="40"/>
      <c r="I188" s="36"/>
      <c r="J188" s="40"/>
      <c r="K188" s="36"/>
      <c r="L188" s="40"/>
      <c r="M188" s="36"/>
      <c r="N188" s="43"/>
      <c r="O188" s="44"/>
      <c r="P188" s="55" t="s">
        <v>149</v>
      </c>
      <c r="Q188" s="60" t="s">
        <v>150</v>
      </c>
      <c r="R188" s="23"/>
      <c r="U188" s="29"/>
      <c r="V188" s="133"/>
      <c r="X188" s="29"/>
      <c r="Y188" s="133"/>
      <c r="AC188" s="131"/>
      <c r="AD188" s="131"/>
      <c r="AE188" s="133"/>
    </row>
    <row r="189" spans="1:31" ht="48.75" thickBot="1" x14ac:dyDescent="0.3">
      <c r="A189" s="82"/>
      <c r="B189" s="83"/>
      <c r="C189" s="41"/>
      <c r="D189" s="40"/>
      <c r="E189" s="41"/>
      <c r="F189" s="40"/>
      <c r="G189" s="41"/>
      <c r="H189" s="40"/>
      <c r="I189" s="36"/>
      <c r="J189" s="40"/>
      <c r="K189" s="36"/>
      <c r="L189" s="40"/>
      <c r="M189" s="36"/>
      <c r="N189" s="43"/>
      <c r="O189" s="44"/>
      <c r="P189" s="55" t="s">
        <v>151</v>
      </c>
      <c r="Q189" s="60" t="s">
        <v>152</v>
      </c>
      <c r="R189" s="23"/>
      <c r="U189" s="29"/>
      <c r="V189" s="133"/>
      <c r="X189" s="29"/>
      <c r="Y189" s="133"/>
      <c r="AC189" s="131"/>
      <c r="AD189" s="131"/>
      <c r="AE189" s="133"/>
    </row>
    <row r="190" spans="1:31" ht="24.75" thickBot="1" x14ac:dyDescent="0.3">
      <c r="A190" s="82"/>
      <c r="B190" s="77" t="s">
        <v>2789</v>
      </c>
      <c r="C190" s="41">
        <v>0</v>
      </c>
      <c r="D190" s="40">
        <v>1699</v>
      </c>
      <c r="E190" s="41">
        <v>2062</v>
      </c>
      <c r="F190" s="40">
        <v>2062</v>
      </c>
      <c r="G190" s="41">
        <v>2062</v>
      </c>
      <c r="H190" s="40">
        <v>2062</v>
      </c>
      <c r="I190" s="36"/>
      <c r="J190" s="40"/>
      <c r="K190" s="36"/>
      <c r="L190" s="40"/>
      <c r="M190" s="36"/>
      <c r="N190" s="43">
        <v>8437.5884000000005</v>
      </c>
      <c r="O190" s="44">
        <v>10638.77102</v>
      </c>
      <c r="P190" s="55" t="s">
        <v>153</v>
      </c>
      <c r="Q190" s="60" t="s">
        <v>154</v>
      </c>
      <c r="R190" s="23"/>
      <c r="U190" s="29"/>
      <c r="V190" s="133"/>
      <c r="X190" s="29"/>
      <c r="Y190" s="133"/>
      <c r="AA190" s="126"/>
      <c r="AB190" s="126"/>
      <c r="AC190" s="131"/>
      <c r="AD190" s="131"/>
      <c r="AE190" s="133"/>
    </row>
    <row r="191" spans="1:31" ht="16.5" thickBot="1" x14ac:dyDescent="0.3">
      <c r="A191" s="82"/>
      <c r="B191" s="83"/>
      <c r="C191" s="41"/>
      <c r="D191" s="40"/>
      <c r="E191" s="41"/>
      <c r="F191" s="40"/>
      <c r="G191" s="41"/>
      <c r="H191" s="40"/>
      <c r="I191" s="36"/>
      <c r="J191" s="40"/>
      <c r="K191" s="36"/>
      <c r="L191" s="40"/>
      <c r="M191" s="36"/>
      <c r="N191" s="43"/>
      <c r="O191" s="44"/>
      <c r="P191" s="55" t="s">
        <v>155</v>
      </c>
      <c r="Q191" s="60" t="s">
        <v>156</v>
      </c>
      <c r="R191" s="23"/>
      <c r="U191" s="29"/>
      <c r="V191" s="133"/>
      <c r="X191" s="29"/>
      <c r="Y191" s="133"/>
      <c r="AC191" s="131"/>
      <c r="AD191" s="131"/>
      <c r="AE191" s="133"/>
    </row>
    <row r="192" spans="1:31" ht="48.75" thickBot="1" x14ac:dyDescent="0.3">
      <c r="A192" s="82"/>
      <c r="B192" s="77" t="s">
        <v>2788</v>
      </c>
      <c r="C192" s="41">
        <v>0</v>
      </c>
      <c r="D192" s="40">
        <v>3233</v>
      </c>
      <c r="E192" s="41">
        <v>3924</v>
      </c>
      <c r="F192" s="40">
        <v>3924</v>
      </c>
      <c r="G192" s="41">
        <v>3924</v>
      </c>
      <c r="H192" s="40">
        <v>3924</v>
      </c>
      <c r="I192" s="36"/>
      <c r="J192" s="40"/>
      <c r="K192" s="36"/>
      <c r="L192" s="40"/>
      <c r="M192" s="36"/>
      <c r="N192" s="43">
        <v>20524.726429999999</v>
      </c>
      <c r="O192" s="44">
        <v>20580.943919999998</v>
      </c>
      <c r="P192" s="55" t="s">
        <v>157</v>
      </c>
      <c r="Q192" s="60" t="s">
        <v>158</v>
      </c>
      <c r="R192" s="23"/>
      <c r="U192" s="29"/>
      <c r="V192" s="133"/>
      <c r="X192" s="29"/>
      <c r="Y192" s="133"/>
      <c r="AA192" s="126"/>
      <c r="AB192" s="126"/>
      <c r="AC192" s="131"/>
      <c r="AD192" s="131"/>
      <c r="AE192" s="133"/>
    </row>
    <row r="193" spans="1:31" ht="24.75" thickBot="1" x14ac:dyDescent="0.3">
      <c r="A193" s="82"/>
      <c r="B193" s="83"/>
      <c r="C193" s="41"/>
      <c r="D193" s="40"/>
      <c r="E193" s="41"/>
      <c r="F193" s="40"/>
      <c r="G193" s="41"/>
      <c r="H193" s="40"/>
      <c r="I193" s="36"/>
      <c r="J193" s="40"/>
      <c r="K193" s="36"/>
      <c r="L193" s="40"/>
      <c r="M193" s="36"/>
      <c r="N193" s="43"/>
      <c r="O193" s="44"/>
      <c r="P193" s="55" t="s">
        <v>159</v>
      </c>
      <c r="Q193" s="60" t="s">
        <v>160</v>
      </c>
      <c r="R193" s="23"/>
      <c r="U193" s="29"/>
      <c r="V193" s="133"/>
      <c r="X193" s="29"/>
      <c r="Y193" s="133"/>
      <c r="AC193" s="131"/>
      <c r="AD193" s="131"/>
      <c r="AE193" s="133"/>
    </row>
    <row r="194" spans="1:31" ht="24.75" thickBot="1" x14ac:dyDescent="0.3">
      <c r="A194" s="82"/>
      <c r="B194" s="77" t="s">
        <v>2494</v>
      </c>
      <c r="C194" s="41">
        <v>0</v>
      </c>
      <c r="D194" s="40">
        <v>1491</v>
      </c>
      <c r="E194" s="41">
        <v>3593</v>
      </c>
      <c r="F194" s="40">
        <v>3593</v>
      </c>
      <c r="G194" s="41">
        <v>3593</v>
      </c>
      <c r="H194" s="40">
        <v>3593</v>
      </c>
      <c r="I194" s="36"/>
      <c r="J194" s="40"/>
      <c r="K194" s="36"/>
      <c r="L194" s="40"/>
      <c r="M194" s="36"/>
      <c r="N194" s="43">
        <v>13845.651390000001</v>
      </c>
      <c r="O194" s="44">
        <v>15096.552110000001</v>
      </c>
      <c r="P194" s="55" t="s">
        <v>161</v>
      </c>
      <c r="Q194" s="60" t="s">
        <v>162</v>
      </c>
      <c r="R194" s="23"/>
      <c r="U194" s="29"/>
      <c r="V194" s="133"/>
      <c r="X194" s="29"/>
      <c r="Y194" s="133"/>
      <c r="AA194" s="126"/>
      <c r="AB194" s="126"/>
      <c r="AC194" s="131"/>
      <c r="AD194" s="131"/>
      <c r="AE194" s="133"/>
    </row>
    <row r="195" spans="1:31" ht="24.75" thickBot="1" x14ac:dyDescent="0.3">
      <c r="A195" s="82"/>
      <c r="B195" s="83"/>
      <c r="C195" s="41"/>
      <c r="D195" s="40"/>
      <c r="E195" s="41"/>
      <c r="F195" s="40"/>
      <c r="G195" s="41"/>
      <c r="H195" s="40"/>
      <c r="I195" s="36"/>
      <c r="J195" s="40"/>
      <c r="K195" s="36"/>
      <c r="L195" s="40"/>
      <c r="M195" s="36"/>
      <c r="N195" s="43"/>
      <c r="O195" s="44"/>
      <c r="P195" s="55" t="s">
        <v>163</v>
      </c>
      <c r="Q195" s="60" t="s">
        <v>164</v>
      </c>
      <c r="R195" s="23"/>
      <c r="U195" s="29"/>
      <c r="V195" s="133"/>
      <c r="X195" s="29"/>
      <c r="Y195" s="133"/>
      <c r="AC195" s="131"/>
      <c r="AD195" s="131"/>
      <c r="AE195" s="133"/>
    </row>
    <row r="196" spans="1:31" ht="60.75" thickBot="1" x14ac:dyDescent="0.3">
      <c r="A196" s="82"/>
      <c r="B196" s="83"/>
      <c r="C196" s="41"/>
      <c r="D196" s="40"/>
      <c r="E196" s="41"/>
      <c r="F196" s="40"/>
      <c r="G196" s="41"/>
      <c r="H196" s="40"/>
      <c r="I196" s="36"/>
      <c r="J196" s="40"/>
      <c r="K196" s="36"/>
      <c r="L196" s="40"/>
      <c r="M196" s="36"/>
      <c r="N196" s="43"/>
      <c r="O196" s="44"/>
      <c r="P196" s="55" t="s">
        <v>165</v>
      </c>
      <c r="Q196" s="60" t="s">
        <v>166</v>
      </c>
      <c r="R196" s="23"/>
      <c r="U196" s="29"/>
      <c r="V196" s="133"/>
      <c r="X196" s="29"/>
      <c r="Y196" s="133"/>
      <c r="AC196" s="131"/>
      <c r="AD196" s="131"/>
      <c r="AE196" s="133"/>
    </row>
    <row r="197" spans="1:31" ht="36.75" thickBot="1" x14ac:dyDescent="0.3">
      <c r="A197" s="82"/>
      <c r="B197" s="77" t="s">
        <v>2787</v>
      </c>
      <c r="C197" s="41">
        <v>0</v>
      </c>
      <c r="D197" s="40">
        <v>10924</v>
      </c>
      <c r="E197" s="41">
        <v>14071</v>
      </c>
      <c r="F197" s="40">
        <v>14071</v>
      </c>
      <c r="G197" s="41">
        <v>14071</v>
      </c>
      <c r="H197" s="40">
        <v>14071</v>
      </c>
      <c r="I197" s="36"/>
      <c r="J197" s="40"/>
      <c r="K197" s="36"/>
      <c r="L197" s="40"/>
      <c r="M197" s="36"/>
      <c r="N197" s="43">
        <v>491941.58463000006</v>
      </c>
      <c r="O197" s="44">
        <v>485872.13284000003</v>
      </c>
      <c r="P197" s="55" t="s">
        <v>167</v>
      </c>
      <c r="Q197" s="60" t="s">
        <v>168</v>
      </c>
      <c r="R197" s="23"/>
      <c r="U197" s="29"/>
      <c r="V197" s="133"/>
      <c r="X197" s="29"/>
      <c r="Y197" s="133"/>
      <c r="AA197" s="126"/>
      <c r="AB197" s="126"/>
      <c r="AC197" s="131"/>
      <c r="AD197" s="131"/>
      <c r="AE197" s="133"/>
    </row>
    <row r="198" spans="1:31" ht="36.75" thickBot="1" x14ac:dyDescent="0.3">
      <c r="A198" s="82"/>
      <c r="B198" s="83"/>
      <c r="C198" s="41"/>
      <c r="D198" s="40"/>
      <c r="E198" s="41"/>
      <c r="F198" s="40"/>
      <c r="G198" s="41"/>
      <c r="H198" s="40"/>
      <c r="I198" s="36"/>
      <c r="J198" s="40"/>
      <c r="K198" s="36"/>
      <c r="L198" s="40"/>
      <c r="M198" s="36"/>
      <c r="N198" s="43"/>
      <c r="O198" s="44"/>
      <c r="P198" s="55" t="s">
        <v>169</v>
      </c>
      <c r="Q198" s="60" t="s">
        <v>170</v>
      </c>
      <c r="R198" s="23"/>
      <c r="U198" s="29"/>
      <c r="V198" s="133"/>
      <c r="X198" s="29"/>
      <c r="Y198" s="133"/>
      <c r="AC198" s="131"/>
      <c r="AD198" s="131"/>
      <c r="AE198" s="133"/>
    </row>
    <row r="199" spans="1:31" ht="24.75" thickBot="1" x14ac:dyDescent="0.3">
      <c r="A199" s="82"/>
      <c r="B199" s="83"/>
      <c r="C199" s="41"/>
      <c r="D199" s="40"/>
      <c r="E199" s="41"/>
      <c r="F199" s="40"/>
      <c r="G199" s="41"/>
      <c r="H199" s="40"/>
      <c r="I199" s="36"/>
      <c r="J199" s="40"/>
      <c r="K199" s="36"/>
      <c r="L199" s="40"/>
      <c r="M199" s="36"/>
      <c r="N199" s="43"/>
      <c r="O199" s="44"/>
      <c r="P199" s="55" t="s">
        <v>171</v>
      </c>
      <c r="Q199" s="60" t="s">
        <v>172</v>
      </c>
      <c r="R199" s="23"/>
      <c r="U199" s="29"/>
      <c r="V199" s="133"/>
      <c r="X199" s="29"/>
      <c r="Y199" s="133"/>
      <c r="AC199" s="131"/>
      <c r="AD199" s="131"/>
      <c r="AE199" s="133"/>
    </row>
    <row r="200" spans="1:31" ht="16.5" thickBot="1" x14ac:dyDescent="0.3">
      <c r="A200" s="82"/>
      <c r="B200" s="83" t="s">
        <v>2786</v>
      </c>
      <c r="C200" s="41">
        <v>0</v>
      </c>
      <c r="D200" s="40">
        <v>1627</v>
      </c>
      <c r="E200" s="41">
        <v>1644</v>
      </c>
      <c r="F200" s="40">
        <v>1644</v>
      </c>
      <c r="G200" s="41">
        <v>1644</v>
      </c>
      <c r="H200" s="40">
        <v>1644</v>
      </c>
      <c r="I200" s="36"/>
      <c r="J200" s="40"/>
      <c r="K200" s="36"/>
      <c r="L200" s="40"/>
      <c r="M200" s="36"/>
      <c r="N200" s="43">
        <v>20619.325240000002</v>
      </c>
      <c r="O200" s="44">
        <v>23349.391699999996</v>
      </c>
      <c r="P200" s="55" t="s">
        <v>173</v>
      </c>
      <c r="Q200" s="60" t="s">
        <v>174</v>
      </c>
      <c r="R200" s="23"/>
      <c r="U200" s="29"/>
      <c r="V200" s="133"/>
      <c r="X200" s="29"/>
      <c r="Y200" s="133"/>
      <c r="AA200" s="126"/>
      <c r="AB200" s="126"/>
      <c r="AC200" s="131"/>
      <c r="AD200" s="131"/>
      <c r="AE200" s="133"/>
    </row>
    <row r="201" spans="1:31" ht="36.75" thickBot="1" x14ac:dyDescent="0.3">
      <c r="A201" s="82"/>
      <c r="B201" s="83"/>
      <c r="C201" s="41"/>
      <c r="D201" s="40"/>
      <c r="E201" s="41"/>
      <c r="F201" s="40"/>
      <c r="G201" s="41"/>
      <c r="H201" s="40"/>
      <c r="I201" s="36"/>
      <c r="J201" s="40"/>
      <c r="K201" s="36"/>
      <c r="L201" s="40"/>
      <c r="M201" s="36"/>
      <c r="N201" s="43"/>
      <c r="O201" s="44"/>
      <c r="P201" s="55" t="s">
        <v>175</v>
      </c>
      <c r="Q201" s="60" t="s">
        <v>176</v>
      </c>
      <c r="R201" s="23"/>
      <c r="U201" s="29"/>
      <c r="V201" s="133"/>
      <c r="X201" s="29"/>
      <c r="Y201" s="133"/>
      <c r="AC201" s="131"/>
      <c r="AD201" s="131"/>
      <c r="AE201" s="133"/>
    </row>
    <row r="202" spans="1:31" ht="36.75" thickBot="1" x14ac:dyDescent="0.3">
      <c r="A202" s="82"/>
      <c r="B202" s="77" t="s">
        <v>2785</v>
      </c>
      <c r="C202" s="41">
        <v>2325</v>
      </c>
      <c r="D202" s="40">
        <v>2537</v>
      </c>
      <c r="E202" s="41">
        <v>2540</v>
      </c>
      <c r="F202" s="40">
        <v>2540</v>
      </c>
      <c r="G202" s="41">
        <v>2540</v>
      </c>
      <c r="H202" s="40">
        <v>2540</v>
      </c>
      <c r="I202" s="36"/>
      <c r="J202" s="40"/>
      <c r="K202" s="36"/>
      <c r="L202" s="40"/>
      <c r="M202" s="36"/>
      <c r="N202" s="43">
        <v>6094.1411499999995</v>
      </c>
      <c r="O202" s="44">
        <v>8518.987549999998</v>
      </c>
      <c r="P202" s="55" t="s">
        <v>177</v>
      </c>
      <c r="Q202" s="60" t="s">
        <v>178</v>
      </c>
      <c r="R202" s="23"/>
      <c r="U202" s="29"/>
      <c r="V202" s="133"/>
      <c r="X202" s="29"/>
      <c r="Y202" s="133"/>
      <c r="AA202" s="126"/>
      <c r="AB202" s="126"/>
      <c r="AC202" s="131"/>
      <c r="AD202" s="131"/>
      <c r="AE202" s="133"/>
    </row>
    <row r="203" spans="1:31" ht="36.75" thickBot="1" x14ac:dyDescent="0.3">
      <c r="A203" s="82"/>
      <c r="B203" s="77" t="s">
        <v>2784</v>
      </c>
      <c r="C203" s="41">
        <v>24200</v>
      </c>
      <c r="D203" s="40">
        <v>28052</v>
      </c>
      <c r="E203" s="41">
        <v>27834</v>
      </c>
      <c r="F203" s="40">
        <v>27834</v>
      </c>
      <c r="G203" s="41">
        <v>27834</v>
      </c>
      <c r="H203" s="40">
        <v>27834</v>
      </c>
      <c r="I203" s="36"/>
      <c r="J203" s="40"/>
      <c r="K203" s="36"/>
      <c r="L203" s="40"/>
      <c r="M203" s="36"/>
      <c r="N203" s="43">
        <v>26769.872719999999</v>
      </c>
      <c r="O203" s="44">
        <v>32551.19427</v>
      </c>
      <c r="P203" s="55" t="s">
        <v>179</v>
      </c>
      <c r="Q203" s="60" t="s">
        <v>2979</v>
      </c>
      <c r="R203" s="23"/>
      <c r="U203" s="29"/>
      <c r="V203" s="133"/>
      <c r="X203" s="29"/>
      <c r="Y203" s="133"/>
      <c r="AA203" s="126"/>
      <c r="AB203" s="126"/>
      <c r="AC203" s="131"/>
      <c r="AD203" s="131"/>
      <c r="AE203" s="133"/>
    </row>
    <row r="204" spans="1:31" ht="36.75" thickBot="1" x14ac:dyDescent="0.3">
      <c r="A204" s="82"/>
      <c r="B204" s="83"/>
      <c r="C204" s="41"/>
      <c r="D204" s="40"/>
      <c r="E204" s="41"/>
      <c r="F204" s="40"/>
      <c r="G204" s="41"/>
      <c r="H204" s="40"/>
      <c r="I204" s="36"/>
      <c r="J204" s="40"/>
      <c r="K204" s="36"/>
      <c r="L204" s="40"/>
      <c r="M204" s="36"/>
      <c r="N204" s="43"/>
      <c r="O204" s="44"/>
      <c r="P204" s="55" t="s">
        <v>180</v>
      </c>
      <c r="Q204" s="60" t="s">
        <v>2980</v>
      </c>
      <c r="R204" s="23"/>
      <c r="U204" s="29"/>
      <c r="V204" s="133"/>
      <c r="X204" s="29"/>
      <c r="Y204" s="133"/>
      <c r="AC204" s="131"/>
      <c r="AD204" s="131"/>
      <c r="AE204" s="133"/>
    </row>
    <row r="205" spans="1:31" ht="24.75" thickBot="1" x14ac:dyDescent="0.3">
      <c r="A205" s="82"/>
      <c r="B205" s="77" t="s">
        <v>2783</v>
      </c>
      <c r="C205" s="41">
        <v>0</v>
      </c>
      <c r="D205" s="40">
        <v>4738</v>
      </c>
      <c r="E205" s="41">
        <v>5752</v>
      </c>
      <c r="F205" s="40">
        <v>5752</v>
      </c>
      <c r="G205" s="41">
        <v>5752</v>
      </c>
      <c r="H205" s="40">
        <v>5752</v>
      </c>
      <c r="I205" s="36"/>
      <c r="J205" s="40"/>
      <c r="K205" s="36"/>
      <c r="L205" s="40"/>
      <c r="M205" s="36"/>
      <c r="N205" s="43">
        <v>30319.903129999999</v>
      </c>
      <c r="O205" s="44">
        <v>30668.922439999998</v>
      </c>
      <c r="P205" s="55" t="s">
        <v>181</v>
      </c>
      <c r="Q205" s="60" t="s">
        <v>182</v>
      </c>
      <c r="R205" s="23"/>
      <c r="U205" s="29"/>
      <c r="V205" s="133"/>
      <c r="X205" s="29"/>
      <c r="Y205" s="133"/>
      <c r="AA205" s="126"/>
      <c r="AB205" s="126"/>
      <c r="AC205" s="131"/>
      <c r="AD205" s="131"/>
      <c r="AE205" s="133"/>
    </row>
    <row r="206" spans="1:31" ht="24.75" thickBot="1" x14ac:dyDescent="0.3">
      <c r="A206" s="82"/>
      <c r="B206" s="83"/>
      <c r="C206" s="41"/>
      <c r="D206" s="40"/>
      <c r="E206" s="41"/>
      <c r="F206" s="40"/>
      <c r="G206" s="41"/>
      <c r="H206" s="40"/>
      <c r="I206" s="36"/>
      <c r="J206" s="40"/>
      <c r="K206" s="36"/>
      <c r="L206" s="40"/>
      <c r="M206" s="36"/>
      <c r="N206" s="43"/>
      <c r="O206" s="44"/>
      <c r="P206" s="55" t="s">
        <v>183</v>
      </c>
      <c r="Q206" s="60" t="s">
        <v>184</v>
      </c>
      <c r="R206" s="23"/>
      <c r="U206" s="29"/>
      <c r="V206" s="133"/>
      <c r="X206" s="29"/>
      <c r="Y206" s="133"/>
      <c r="AC206" s="131"/>
      <c r="AD206" s="131"/>
      <c r="AE206" s="133"/>
    </row>
    <row r="207" spans="1:31" ht="24" customHeight="1" thickBot="1" x14ac:dyDescent="0.3">
      <c r="A207" s="82"/>
      <c r="B207" s="83"/>
      <c r="C207" s="41"/>
      <c r="D207" s="40"/>
      <c r="E207" s="41"/>
      <c r="F207" s="40"/>
      <c r="G207" s="41"/>
      <c r="H207" s="40"/>
      <c r="I207" s="36"/>
      <c r="J207" s="40"/>
      <c r="K207" s="36"/>
      <c r="L207" s="40"/>
      <c r="M207" s="36"/>
      <c r="N207" s="43"/>
      <c r="O207" s="44"/>
      <c r="P207" s="55" t="s">
        <v>185</v>
      </c>
      <c r="Q207" s="60" t="s">
        <v>186</v>
      </c>
      <c r="R207" s="23"/>
      <c r="U207" s="29"/>
      <c r="V207" s="133"/>
      <c r="X207" s="29"/>
      <c r="Y207" s="133"/>
      <c r="AC207" s="131"/>
      <c r="AD207" s="131"/>
      <c r="AE207" s="133"/>
    </row>
    <row r="208" spans="1:31" ht="32.25" thickBot="1" x14ac:dyDescent="0.3">
      <c r="A208" s="82"/>
      <c r="B208" s="77" t="s">
        <v>2782</v>
      </c>
      <c r="C208" s="41">
        <v>0</v>
      </c>
      <c r="D208" s="40">
        <v>46</v>
      </c>
      <c r="E208" s="41">
        <v>64</v>
      </c>
      <c r="F208" s="40">
        <v>64</v>
      </c>
      <c r="G208" s="41">
        <v>64</v>
      </c>
      <c r="H208" s="40">
        <v>64</v>
      </c>
      <c r="I208" s="36"/>
      <c r="J208" s="40"/>
      <c r="K208" s="36"/>
      <c r="L208" s="40"/>
      <c r="M208" s="36"/>
      <c r="N208" s="43">
        <v>827.95830999999998</v>
      </c>
      <c r="O208" s="44">
        <v>825.52426999999989</v>
      </c>
      <c r="P208" s="55" t="s">
        <v>187</v>
      </c>
      <c r="Q208" s="149" t="s">
        <v>2978</v>
      </c>
      <c r="R208" s="23"/>
      <c r="U208" s="29"/>
      <c r="V208" s="133"/>
      <c r="X208" s="29"/>
      <c r="Y208" s="133"/>
      <c r="AA208" s="126"/>
      <c r="AB208" s="126"/>
      <c r="AC208" s="131"/>
      <c r="AD208" s="131"/>
      <c r="AE208" s="133"/>
    </row>
    <row r="209" spans="1:31" ht="60.75" thickBot="1" x14ac:dyDescent="0.3">
      <c r="A209" s="82"/>
      <c r="B209" s="83"/>
      <c r="C209" s="41"/>
      <c r="D209" s="40"/>
      <c r="E209" s="41"/>
      <c r="F209" s="40"/>
      <c r="G209" s="41"/>
      <c r="H209" s="40"/>
      <c r="I209" s="36"/>
      <c r="J209" s="40"/>
      <c r="K209" s="36"/>
      <c r="L209" s="40"/>
      <c r="M209" s="36"/>
      <c r="N209" s="43"/>
      <c r="O209" s="44"/>
      <c r="P209" s="55" t="s">
        <v>188</v>
      </c>
      <c r="Q209" s="149"/>
      <c r="R209" s="23"/>
      <c r="U209" s="29"/>
      <c r="V209" s="133"/>
      <c r="X209" s="29"/>
      <c r="Y209" s="133"/>
      <c r="AC209" s="131"/>
      <c r="AD209" s="131"/>
      <c r="AE209" s="133"/>
    </row>
    <row r="210" spans="1:31" ht="24.75" thickBot="1" x14ac:dyDescent="0.3">
      <c r="A210" s="82"/>
      <c r="B210" s="83"/>
      <c r="C210" s="41"/>
      <c r="D210" s="40"/>
      <c r="E210" s="41"/>
      <c r="F210" s="40"/>
      <c r="G210" s="41"/>
      <c r="H210" s="40"/>
      <c r="I210" s="36"/>
      <c r="J210" s="40"/>
      <c r="K210" s="36"/>
      <c r="L210" s="40"/>
      <c r="M210" s="36"/>
      <c r="N210" s="43"/>
      <c r="O210" s="44"/>
      <c r="P210" s="55" t="s">
        <v>189</v>
      </c>
      <c r="Q210" s="149"/>
      <c r="R210" s="23"/>
      <c r="U210" s="29"/>
      <c r="V210" s="133"/>
      <c r="X210" s="29"/>
      <c r="Y210" s="133"/>
      <c r="AC210" s="131"/>
      <c r="AD210" s="131"/>
      <c r="AE210" s="133"/>
    </row>
    <row r="211" spans="1:31" ht="36" customHeight="1" thickBot="1" x14ac:dyDescent="0.3">
      <c r="A211" s="82"/>
      <c r="B211" s="83"/>
      <c r="C211" s="41"/>
      <c r="D211" s="40"/>
      <c r="E211" s="41"/>
      <c r="F211" s="40"/>
      <c r="G211" s="41"/>
      <c r="H211" s="40"/>
      <c r="I211" s="36"/>
      <c r="J211" s="40"/>
      <c r="K211" s="36"/>
      <c r="L211" s="40"/>
      <c r="M211" s="36"/>
      <c r="N211" s="43"/>
      <c r="O211" s="44"/>
      <c r="P211" s="55" t="s">
        <v>190</v>
      </c>
      <c r="Q211" s="149"/>
      <c r="R211" s="23"/>
      <c r="U211" s="29"/>
      <c r="V211" s="133"/>
      <c r="X211" s="29"/>
      <c r="Y211" s="133"/>
      <c r="AC211" s="131"/>
      <c r="AD211" s="131"/>
      <c r="AE211" s="133"/>
    </row>
    <row r="212" spans="1:31" ht="16.5" thickBot="1" x14ac:dyDescent="0.3">
      <c r="A212" s="82"/>
      <c r="B212" s="75" t="s">
        <v>1094</v>
      </c>
      <c r="C212" s="41">
        <v>0</v>
      </c>
      <c r="D212" s="40">
        <v>1992</v>
      </c>
      <c r="E212" s="41">
        <v>6576</v>
      </c>
      <c r="F212" s="40">
        <v>6576</v>
      </c>
      <c r="G212" s="41">
        <v>6576</v>
      </c>
      <c r="H212" s="40">
        <v>6576</v>
      </c>
      <c r="I212" s="36"/>
      <c r="J212" s="40"/>
      <c r="K212" s="36"/>
      <c r="L212" s="40"/>
      <c r="M212" s="36"/>
      <c r="N212" s="43">
        <v>102601.92773</v>
      </c>
      <c r="O212" s="44">
        <v>115217.73635999998</v>
      </c>
      <c r="P212" s="55" t="s">
        <v>848</v>
      </c>
      <c r="Q212" s="10" t="s">
        <v>848</v>
      </c>
      <c r="R212" s="23"/>
      <c r="U212" s="29"/>
      <c r="V212" s="133"/>
      <c r="X212" s="29"/>
      <c r="Y212" s="133"/>
      <c r="AA212" s="126"/>
      <c r="AB212" s="126"/>
      <c r="AC212" s="131"/>
      <c r="AD212" s="131"/>
      <c r="AE212" s="133"/>
    </row>
    <row r="213" spans="1:31" ht="16.5" thickBot="1" x14ac:dyDescent="0.3">
      <c r="A213" s="147" t="s">
        <v>27</v>
      </c>
      <c r="B213" s="148"/>
      <c r="C213" s="6">
        <f>SUM(C214:C235)</f>
        <v>3265</v>
      </c>
      <c r="D213" s="6">
        <f t="shared" ref="D213:H213" si="15">SUM(D214:D235)</f>
        <v>6288</v>
      </c>
      <c r="E213" s="6">
        <f t="shared" si="15"/>
        <v>13060</v>
      </c>
      <c r="F213" s="6">
        <f t="shared" si="15"/>
        <v>13060</v>
      </c>
      <c r="G213" s="6">
        <f t="shared" si="15"/>
        <v>13060</v>
      </c>
      <c r="H213" s="6">
        <f t="shared" si="15"/>
        <v>13060</v>
      </c>
      <c r="I213" s="143" t="s">
        <v>2569</v>
      </c>
      <c r="J213" s="143"/>
      <c r="K213" s="143"/>
      <c r="L213" s="143"/>
      <c r="M213" s="143"/>
      <c r="N213" s="6">
        <f>SUM(N214:N235)</f>
        <v>58499.549679999996</v>
      </c>
      <c r="O213" s="6">
        <f>SUM(O214:O235)</f>
        <v>66474.120360000001</v>
      </c>
      <c r="P213" s="59"/>
      <c r="Q213" s="59"/>
      <c r="R213" s="4"/>
      <c r="U213" s="29"/>
      <c r="V213" s="133"/>
      <c r="X213" s="29"/>
      <c r="Y213" s="133"/>
      <c r="AA213" s="127"/>
      <c r="AB213" s="127"/>
      <c r="AC213" s="131"/>
      <c r="AD213" s="131"/>
      <c r="AE213" s="133"/>
    </row>
    <row r="214" spans="1:31" ht="48.75" thickBot="1" x14ac:dyDescent="0.3">
      <c r="A214" s="82"/>
      <c r="B214" s="77" t="s">
        <v>2494</v>
      </c>
      <c r="C214" s="41">
        <v>3265</v>
      </c>
      <c r="D214" s="40">
        <v>5751</v>
      </c>
      <c r="E214" s="41">
        <v>6530</v>
      </c>
      <c r="F214" s="40">
        <v>6530</v>
      </c>
      <c r="G214" s="41">
        <v>6530</v>
      </c>
      <c r="H214" s="40">
        <v>6530</v>
      </c>
      <c r="I214" s="36"/>
      <c r="J214" s="40"/>
      <c r="K214" s="36"/>
      <c r="L214" s="40"/>
      <c r="M214" s="36"/>
      <c r="N214" s="43">
        <v>32889.982620000002</v>
      </c>
      <c r="O214" s="44">
        <v>36561.999449999996</v>
      </c>
      <c r="P214" s="55" t="s">
        <v>191</v>
      </c>
      <c r="Q214" s="60" t="s">
        <v>192</v>
      </c>
      <c r="R214" s="23"/>
      <c r="U214" s="29"/>
      <c r="V214" s="133"/>
      <c r="X214" s="29"/>
      <c r="Y214" s="133"/>
      <c r="AA214" s="126"/>
      <c r="AB214" s="126"/>
      <c r="AC214" s="131"/>
      <c r="AD214" s="131"/>
      <c r="AE214" s="133"/>
    </row>
    <row r="215" spans="1:31" ht="24.75" thickBot="1" x14ac:dyDescent="0.3">
      <c r="A215" s="82"/>
      <c r="B215" s="77"/>
      <c r="C215" s="41"/>
      <c r="D215" s="40"/>
      <c r="E215" s="41"/>
      <c r="F215" s="40"/>
      <c r="G215" s="41"/>
      <c r="H215" s="40"/>
      <c r="I215" s="36"/>
      <c r="J215" s="40"/>
      <c r="K215" s="36"/>
      <c r="L215" s="40"/>
      <c r="M215" s="36"/>
      <c r="N215" s="43"/>
      <c r="O215" s="44"/>
      <c r="P215" s="55" t="s">
        <v>2915</v>
      </c>
      <c r="Q215" s="60" t="s">
        <v>122</v>
      </c>
      <c r="R215" s="23"/>
      <c r="U215" s="29"/>
      <c r="V215" s="133"/>
      <c r="X215" s="29"/>
      <c r="Y215" s="133"/>
      <c r="AC215" s="131"/>
      <c r="AD215" s="131"/>
      <c r="AE215" s="133"/>
    </row>
    <row r="216" spans="1:31" ht="16.5" thickBot="1" x14ac:dyDescent="0.3">
      <c r="A216" s="82"/>
      <c r="B216" s="77"/>
      <c r="C216" s="41"/>
      <c r="D216" s="40"/>
      <c r="E216" s="41"/>
      <c r="F216" s="40"/>
      <c r="G216" s="41"/>
      <c r="H216" s="40"/>
      <c r="I216" s="36"/>
      <c r="J216" s="40"/>
      <c r="K216" s="36"/>
      <c r="L216" s="40"/>
      <c r="M216" s="36"/>
      <c r="N216" s="43"/>
      <c r="O216" s="44"/>
      <c r="P216" s="55" t="s">
        <v>2916</v>
      </c>
      <c r="Q216" s="60" t="s">
        <v>122</v>
      </c>
      <c r="R216" s="23"/>
      <c r="U216" s="29"/>
      <c r="V216" s="133"/>
      <c r="X216" s="29"/>
      <c r="Y216" s="133"/>
      <c r="AC216" s="131"/>
      <c r="AD216" s="131"/>
      <c r="AE216" s="133"/>
    </row>
    <row r="217" spans="1:31" ht="16.5" thickBot="1" x14ac:dyDescent="0.3">
      <c r="A217" s="82"/>
      <c r="B217" s="77"/>
      <c r="C217" s="41"/>
      <c r="D217" s="40"/>
      <c r="E217" s="41"/>
      <c r="F217" s="40"/>
      <c r="G217" s="41"/>
      <c r="H217" s="40"/>
      <c r="I217" s="36"/>
      <c r="J217" s="40"/>
      <c r="K217" s="36"/>
      <c r="L217" s="40"/>
      <c r="M217" s="36"/>
      <c r="N217" s="43"/>
      <c r="O217" s="44"/>
      <c r="P217" s="64" t="s">
        <v>193</v>
      </c>
      <c r="Q217" s="60" t="s">
        <v>194</v>
      </c>
      <c r="R217" s="23"/>
      <c r="U217" s="29"/>
      <c r="V217" s="133"/>
      <c r="X217" s="29"/>
      <c r="Y217" s="133"/>
      <c r="AC217" s="131"/>
      <c r="AD217" s="131"/>
      <c r="AE217" s="133"/>
    </row>
    <row r="218" spans="1:31" ht="16.5" thickBot="1" x14ac:dyDescent="0.3">
      <c r="A218" s="82"/>
      <c r="B218" s="77"/>
      <c r="C218" s="41"/>
      <c r="D218" s="40"/>
      <c r="E218" s="41"/>
      <c r="F218" s="40"/>
      <c r="G218" s="41"/>
      <c r="H218" s="40"/>
      <c r="I218" s="36"/>
      <c r="J218" s="40"/>
      <c r="K218" s="36"/>
      <c r="L218" s="40"/>
      <c r="M218" s="36"/>
      <c r="N218" s="43"/>
      <c r="O218" s="44"/>
      <c r="P218" s="64" t="s">
        <v>195</v>
      </c>
      <c r="Q218" s="60" t="s">
        <v>196</v>
      </c>
      <c r="R218" s="23"/>
      <c r="U218" s="29"/>
      <c r="V218" s="133"/>
      <c r="X218" s="29"/>
      <c r="Y218" s="133"/>
      <c r="AC218" s="131"/>
      <c r="AD218" s="131"/>
      <c r="AE218" s="133"/>
    </row>
    <row r="219" spans="1:31" ht="48.75" thickBot="1" x14ac:dyDescent="0.3">
      <c r="A219" s="82"/>
      <c r="B219" s="77" t="s">
        <v>2495</v>
      </c>
      <c r="C219" s="41">
        <v>0</v>
      </c>
      <c r="D219" s="40">
        <v>537</v>
      </c>
      <c r="E219" s="41">
        <v>6530</v>
      </c>
      <c r="F219" s="40">
        <v>6530</v>
      </c>
      <c r="G219" s="41">
        <v>6530</v>
      </c>
      <c r="H219" s="40">
        <v>6530</v>
      </c>
      <c r="I219" s="36"/>
      <c r="J219" s="40"/>
      <c r="K219" s="36"/>
      <c r="L219" s="40"/>
      <c r="M219" s="36"/>
      <c r="N219" s="43">
        <v>0</v>
      </c>
      <c r="O219" s="44">
        <v>0</v>
      </c>
      <c r="P219" s="55" t="s">
        <v>191</v>
      </c>
      <c r="Q219" s="60" t="s">
        <v>197</v>
      </c>
      <c r="R219" s="23"/>
      <c r="U219" s="29"/>
      <c r="V219" s="133"/>
      <c r="X219" s="29"/>
      <c r="Y219" s="133"/>
      <c r="AA219" s="126"/>
      <c r="AB219" s="126"/>
      <c r="AC219" s="131"/>
      <c r="AD219" s="131"/>
      <c r="AE219" s="133"/>
    </row>
    <row r="220" spans="1:31" ht="36.75" thickBot="1" x14ac:dyDescent="0.3">
      <c r="A220" s="82"/>
      <c r="B220" s="77"/>
      <c r="C220" s="41"/>
      <c r="D220" s="40"/>
      <c r="E220" s="41"/>
      <c r="F220" s="40"/>
      <c r="G220" s="41"/>
      <c r="H220" s="40"/>
      <c r="I220" s="36"/>
      <c r="J220" s="40"/>
      <c r="K220" s="36"/>
      <c r="L220" s="40"/>
      <c r="M220" s="36"/>
      <c r="N220" s="43"/>
      <c r="O220" s="44"/>
      <c r="P220" s="55" t="s">
        <v>2917</v>
      </c>
      <c r="Q220" s="60" t="s">
        <v>122</v>
      </c>
      <c r="R220" s="23"/>
      <c r="U220" s="29"/>
      <c r="V220" s="133"/>
      <c r="X220" s="29"/>
      <c r="Y220" s="133"/>
      <c r="AC220" s="131"/>
      <c r="AD220" s="131"/>
      <c r="AE220" s="133"/>
    </row>
    <row r="221" spans="1:31" ht="24.75" thickBot="1" x14ac:dyDescent="0.3">
      <c r="A221" s="82"/>
      <c r="B221" s="77"/>
      <c r="C221" s="41"/>
      <c r="D221" s="40"/>
      <c r="E221" s="41"/>
      <c r="F221" s="40"/>
      <c r="G221" s="41"/>
      <c r="H221" s="40"/>
      <c r="I221" s="36"/>
      <c r="J221" s="40"/>
      <c r="K221" s="36"/>
      <c r="L221" s="40"/>
      <c r="M221" s="36"/>
      <c r="N221" s="43"/>
      <c r="O221" s="44"/>
      <c r="P221" s="55" t="s">
        <v>2918</v>
      </c>
      <c r="Q221" s="60" t="s">
        <v>122</v>
      </c>
      <c r="R221" s="23"/>
      <c r="U221" s="29"/>
      <c r="V221" s="133"/>
      <c r="X221" s="29"/>
      <c r="Y221" s="133"/>
      <c r="AC221" s="131"/>
      <c r="AD221" s="131"/>
      <c r="AE221" s="133"/>
    </row>
    <row r="222" spans="1:31" ht="16.5" thickBot="1" x14ac:dyDescent="0.3">
      <c r="A222" s="82"/>
      <c r="B222" s="77"/>
      <c r="C222" s="41"/>
      <c r="D222" s="40"/>
      <c r="E222" s="41"/>
      <c r="F222" s="40"/>
      <c r="G222" s="41"/>
      <c r="H222" s="40"/>
      <c r="I222" s="36"/>
      <c r="J222" s="40"/>
      <c r="K222" s="36"/>
      <c r="L222" s="40"/>
      <c r="M222" s="36"/>
      <c r="N222" s="43"/>
      <c r="O222" s="44"/>
      <c r="P222" s="64" t="s">
        <v>193</v>
      </c>
      <c r="Q222" s="60" t="s">
        <v>198</v>
      </c>
      <c r="R222" s="23"/>
      <c r="U222" s="29"/>
      <c r="V222" s="133"/>
      <c r="X222" s="29"/>
      <c r="Y222" s="133"/>
      <c r="AC222" s="131"/>
      <c r="AD222" s="131"/>
      <c r="AE222" s="133"/>
    </row>
    <row r="223" spans="1:31" ht="16.5" thickBot="1" x14ac:dyDescent="0.3">
      <c r="A223" s="82"/>
      <c r="B223" s="77"/>
      <c r="C223" s="41"/>
      <c r="D223" s="40"/>
      <c r="E223" s="41"/>
      <c r="F223" s="40"/>
      <c r="G223" s="41"/>
      <c r="H223" s="40"/>
      <c r="I223" s="36"/>
      <c r="J223" s="40"/>
      <c r="K223" s="36"/>
      <c r="L223" s="40"/>
      <c r="M223" s="36"/>
      <c r="N223" s="43"/>
      <c r="O223" s="44"/>
      <c r="P223" s="64" t="s">
        <v>199</v>
      </c>
      <c r="Q223" s="60" t="s">
        <v>200</v>
      </c>
      <c r="R223" s="23"/>
      <c r="U223" s="29"/>
      <c r="V223" s="133"/>
      <c r="X223" s="29"/>
      <c r="Y223" s="133"/>
      <c r="AC223" s="131"/>
      <c r="AD223" s="131"/>
      <c r="AE223" s="133"/>
    </row>
    <row r="224" spans="1:31" ht="48.75" thickBot="1" x14ac:dyDescent="0.3">
      <c r="A224" s="82"/>
      <c r="B224" s="77" t="s">
        <v>2496</v>
      </c>
      <c r="C224" s="41">
        <v>0</v>
      </c>
      <c r="D224" s="40">
        <v>0</v>
      </c>
      <c r="E224" s="41">
        <v>0</v>
      </c>
      <c r="F224" s="40">
        <v>0</v>
      </c>
      <c r="G224" s="41">
        <v>0</v>
      </c>
      <c r="H224" s="40">
        <v>0</v>
      </c>
      <c r="I224" s="36"/>
      <c r="J224" s="40"/>
      <c r="K224" s="36"/>
      <c r="L224" s="40"/>
      <c r="M224" s="36"/>
      <c r="N224" s="43">
        <v>4091.1467900000002</v>
      </c>
      <c r="O224" s="44">
        <v>5509.42965</v>
      </c>
      <c r="P224" s="55" t="s">
        <v>191</v>
      </c>
      <c r="Q224" s="60" t="s">
        <v>201</v>
      </c>
      <c r="R224" s="23"/>
      <c r="U224" s="29"/>
      <c r="V224" s="133"/>
      <c r="X224" s="29"/>
      <c r="Y224" s="133"/>
      <c r="AA224" s="126"/>
      <c r="AB224" s="126"/>
      <c r="AC224" s="131"/>
      <c r="AD224" s="131"/>
      <c r="AE224" s="133"/>
    </row>
    <row r="225" spans="1:31" ht="24.75" thickBot="1" x14ac:dyDescent="0.3">
      <c r="A225" s="82"/>
      <c r="B225" s="77"/>
      <c r="C225" s="41"/>
      <c r="D225" s="40"/>
      <c r="E225" s="41"/>
      <c r="F225" s="40"/>
      <c r="G225" s="41"/>
      <c r="H225" s="40"/>
      <c r="I225" s="36"/>
      <c r="J225" s="40"/>
      <c r="K225" s="36"/>
      <c r="L225" s="40"/>
      <c r="M225" s="36"/>
      <c r="N225" s="43"/>
      <c r="O225" s="44"/>
      <c r="P225" s="55" t="s">
        <v>202</v>
      </c>
      <c r="Q225" s="60" t="s">
        <v>203</v>
      </c>
      <c r="R225" s="23"/>
      <c r="U225" s="29"/>
      <c r="V225" s="133"/>
      <c r="X225" s="29"/>
      <c r="Y225" s="133"/>
      <c r="AC225" s="131"/>
      <c r="AD225" s="131"/>
      <c r="AE225" s="133"/>
    </row>
    <row r="226" spans="1:31" ht="24.75" thickBot="1" x14ac:dyDescent="0.3">
      <c r="A226" s="82"/>
      <c r="B226" s="77"/>
      <c r="C226" s="41"/>
      <c r="D226" s="40"/>
      <c r="E226" s="41"/>
      <c r="F226" s="40"/>
      <c r="G226" s="41"/>
      <c r="H226" s="40"/>
      <c r="I226" s="36"/>
      <c r="J226" s="40"/>
      <c r="K226" s="36"/>
      <c r="L226" s="40"/>
      <c r="M226" s="36"/>
      <c r="N226" s="43"/>
      <c r="O226" s="44"/>
      <c r="P226" s="55" t="s">
        <v>204</v>
      </c>
      <c r="Q226" s="60" t="s">
        <v>205</v>
      </c>
      <c r="R226" s="23"/>
      <c r="U226" s="29"/>
      <c r="V226" s="133"/>
      <c r="X226" s="29"/>
      <c r="Y226" s="133"/>
      <c r="AC226" s="131"/>
      <c r="AD226" s="131"/>
      <c r="AE226" s="133"/>
    </row>
    <row r="227" spans="1:31" ht="16.5" thickBot="1" x14ac:dyDescent="0.3">
      <c r="A227" s="82"/>
      <c r="B227" s="77"/>
      <c r="C227" s="41"/>
      <c r="D227" s="40"/>
      <c r="E227" s="41"/>
      <c r="F227" s="40"/>
      <c r="G227" s="41"/>
      <c r="H227" s="40"/>
      <c r="I227" s="36"/>
      <c r="J227" s="40"/>
      <c r="K227" s="36"/>
      <c r="L227" s="40"/>
      <c r="M227" s="36"/>
      <c r="N227" s="43"/>
      <c r="O227" s="44"/>
      <c r="P227" s="64" t="s">
        <v>206</v>
      </c>
      <c r="Q227" s="60" t="s">
        <v>207</v>
      </c>
      <c r="R227" s="23"/>
      <c r="U227" s="29"/>
      <c r="V227" s="133"/>
      <c r="X227" s="29"/>
      <c r="Y227" s="133"/>
      <c r="AC227" s="131"/>
      <c r="AD227" s="131"/>
      <c r="AE227" s="133"/>
    </row>
    <row r="228" spans="1:31" ht="16.5" thickBot="1" x14ac:dyDescent="0.3">
      <c r="A228" s="82"/>
      <c r="B228" s="77"/>
      <c r="C228" s="41"/>
      <c r="D228" s="40"/>
      <c r="E228" s="41"/>
      <c r="F228" s="40"/>
      <c r="G228" s="41"/>
      <c r="H228" s="40"/>
      <c r="I228" s="36"/>
      <c r="J228" s="40"/>
      <c r="K228" s="36"/>
      <c r="L228" s="40"/>
      <c r="M228" s="36"/>
      <c r="N228" s="43"/>
      <c r="O228" s="44"/>
      <c r="P228" s="55" t="s">
        <v>208</v>
      </c>
      <c r="Q228" s="60" t="s">
        <v>209</v>
      </c>
      <c r="R228" s="23"/>
      <c r="U228" s="29"/>
      <c r="V228" s="133"/>
      <c r="X228" s="29"/>
      <c r="Y228" s="133"/>
      <c r="AC228" s="131"/>
      <c r="AD228" s="131"/>
      <c r="AE228" s="133"/>
    </row>
    <row r="229" spans="1:31" ht="16.5" thickBot="1" x14ac:dyDescent="0.3">
      <c r="A229" s="82"/>
      <c r="B229" s="77"/>
      <c r="C229" s="41"/>
      <c r="D229" s="40"/>
      <c r="E229" s="41"/>
      <c r="F229" s="40"/>
      <c r="G229" s="41"/>
      <c r="H229" s="40"/>
      <c r="I229" s="36"/>
      <c r="J229" s="40"/>
      <c r="K229" s="36"/>
      <c r="L229" s="40"/>
      <c r="M229" s="36"/>
      <c r="N229" s="43"/>
      <c r="O229" s="44"/>
      <c r="P229" s="55" t="s">
        <v>210</v>
      </c>
      <c r="Q229" s="60" t="s">
        <v>211</v>
      </c>
      <c r="R229" s="23"/>
      <c r="U229" s="29"/>
      <c r="V229" s="133"/>
      <c r="X229" s="29"/>
      <c r="Y229" s="133"/>
      <c r="AC229" s="131"/>
      <c r="AD229" s="131"/>
      <c r="AE229" s="133"/>
    </row>
    <row r="230" spans="1:31" ht="16.5" thickBot="1" x14ac:dyDescent="0.3">
      <c r="A230" s="82"/>
      <c r="B230" s="77"/>
      <c r="C230" s="41"/>
      <c r="D230" s="40"/>
      <c r="E230" s="41"/>
      <c r="F230" s="40"/>
      <c r="G230" s="41"/>
      <c r="H230" s="40"/>
      <c r="I230" s="36"/>
      <c r="J230" s="40"/>
      <c r="K230" s="36"/>
      <c r="L230" s="40"/>
      <c r="M230" s="36"/>
      <c r="N230" s="43"/>
      <c r="O230" s="44"/>
      <c r="P230" s="55" t="s">
        <v>212</v>
      </c>
      <c r="Q230" s="60" t="s">
        <v>213</v>
      </c>
      <c r="R230" s="23"/>
      <c r="U230" s="29"/>
      <c r="V230" s="133"/>
      <c r="X230" s="29"/>
      <c r="Y230" s="133"/>
      <c r="AC230" s="131"/>
      <c r="AD230" s="131"/>
      <c r="AE230" s="133"/>
    </row>
    <row r="231" spans="1:31" ht="48.75" thickBot="1" x14ac:dyDescent="0.3">
      <c r="A231" s="82"/>
      <c r="B231" s="77" t="s">
        <v>2497</v>
      </c>
      <c r="C231" s="41">
        <v>0</v>
      </c>
      <c r="D231" s="40">
        <v>0</v>
      </c>
      <c r="E231" s="41">
        <v>0</v>
      </c>
      <c r="F231" s="40">
        <v>0</v>
      </c>
      <c r="G231" s="41">
        <v>0</v>
      </c>
      <c r="H231" s="40">
        <v>0</v>
      </c>
      <c r="I231" s="36"/>
      <c r="J231" s="40"/>
      <c r="K231" s="36"/>
      <c r="L231" s="40"/>
      <c r="M231" s="36"/>
      <c r="N231" s="43">
        <v>6789.4916099999991</v>
      </c>
      <c r="O231" s="44">
        <v>7510.7853399999995</v>
      </c>
      <c r="P231" s="55" t="s">
        <v>191</v>
      </c>
      <c r="Q231" s="60" t="s">
        <v>201</v>
      </c>
      <c r="R231" s="23"/>
      <c r="U231" s="29"/>
      <c r="V231" s="133"/>
      <c r="X231" s="29"/>
      <c r="Y231" s="133"/>
      <c r="AA231" s="126"/>
      <c r="AB231" s="126"/>
      <c r="AC231" s="131"/>
      <c r="AD231" s="131"/>
      <c r="AE231" s="133"/>
    </row>
    <row r="232" spans="1:31" ht="16.5" thickBot="1" x14ac:dyDescent="0.3">
      <c r="A232" s="82"/>
      <c r="B232" s="77"/>
      <c r="C232" s="41"/>
      <c r="D232" s="40"/>
      <c r="E232" s="41"/>
      <c r="F232" s="40"/>
      <c r="G232" s="41"/>
      <c r="H232" s="40"/>
      <c r="I232" s="36"/>
      <c r="J232" s="40"/>
      <c r="K232" s="36"/>
      <c r="L232" s="40"/>
      <c r="M232" s="36"/>
      <c r="N232" s="43"/>
      <c r="O232" s="44"/>
      <c r="P232" s="64" t="s">
        <v>214</v>
      </c>
      <c r="Q232" s="60" t="s">
        <v>215</v>
      </c>
      <c r="R232" s="23"/>
      <c r="U232" s="29"/>
      <c r="V232" s="133"/>
      <c r="X232" s="29"/>
      <c r="Y232" s="133"/>
      <c r="AC232" s="131"/>
      <c r="AD232" s="131"/>
      <c r="AE232" s="133"/>
    </row>
    <row r="233" spans="1:31" ht="16.5" thickBot="1" x14ac:dyDescent="0.3">
      <c r="A233" s="82"/>
      <c r="B233" s="77"/>
      <c r="C233" s="41"/>
      <c r="D233" s="40"/>
      <c r="E233" s="41"/>
      <c r="F233" s="40"/>
      <c r="G233" s="41"/>
      <c r="H233" s="40"/>
      <c r="I233" s="36"/>
      <c r="J233" s="40"/>
      <c r="K233" s="36"/>
      <c r="L233" s="40"/>
      <c r="M233" s="36"/>
      <c r="N233" s="43"/>
      <c r="O233" s="44"/>
      <c r="P233" s="64" t="s">
        <v>216</v>
      </c>
      <c r="Q233" s="60" t="s">
        <v>198</v>
      </c>
      <c r="R233" s="23"/>
      <c r="U233" s="29"/>
      <c r="V233" s="133"/>
      <c r="X233" s="29"/>
      <c r="Y233" s="133"/>
      <c r="AC233" s="131"/>
      <c r="AD233" s="131"/>
      <c r="AE233" s="133"/>
    </row>
    <row r="234" spans="1:31" ht="16.5" thickBot="1" x14ac:dyDescent="0.3">
      <c r="A234" s="82"/>
      <c r="B234" s="77"/>
      <c r="C234" s="41"/>
      <c r="D234" s="40"/>
      <c r="E234" s="41"/>
      <c r="F234" s="40"/>
      <c r="G234" s="41"/>
      <c r="H234" s="40"/>
      <c r="I234" s="36"/>
      <c r="J234" s="40"/>
      <c r="K234" s="36"/>
      <c r="L234" s="40"/>
      <c r="M234" s="36"/>
      <c r="N234" s="43"/>
      <c r="O234" s="44"/>
      <c r="P234" s="64" t="s">
        <v>217</v>
      </c>
      <c r="Q234" s="60" t="s">
        <v>218</v>
      </c>
      <c r="R234" s="23"/>
      <c r="U234" s="29"/>
      <c r="V234" s="133"/>
      <c r="X234" s="29"/>
      <c r="Y234" s="133"/>
      <c r="AC234" s="131"/>
      <c r="AD234" s="131"/>
      <c r="AE234" s="133"/>
    </row>
    <row r="235" spans="1:31" ht="16.5" thickBot="1" x14ac:dyDescent="0.3">
      <c r="A235" s="82"/>
      <c r="B235" s="75" t="s">
        <v>1094</v>
      </c>
      <c r="C235" s="41">
        <v>0</v>
      </c>
      <c r="D235" s="40">
        <v>0</v>
      </c>
      <c r="E235" s="41">
        <v>0</v>
      </c>
      <c r="F235" s="40">
        <v>0</v>
      </c>
      <c r="G235" s="41">
        <v>0</v>
      </c>
      <c r="H235" s="40">
        <v>0</v>
      </c>
      <c r="I235" s="36"/>
      <c r="J235" s="40"/>
      <c r="K235" s="36"/>
      <c r="L235" s="40"/>
      <c r="M235" s="36"/>
      <c r="N235" s="43">
        <v>14728.92866</v>
      </c>
      <c r="O235" s="44">
        <v>16891.905920000001</v>
      </c>
      <c r="P235" s="34" t="s">
        <v>848</v>
      </c>
      <c r="Q235" s="10" t="s">
        <v>848</v>
      </c>
      <c r="R235" s="23"/>
      <c r="U235" s="29"/>
      <c r="V235" s="133"/>
      <c r="X235" s="29"/>
      <c r="Y235" s="133"/>
      <c r="AA235" s="126"/>
      <c r="AB235" s="126"/>
      <c r="AC235" s="131"/>
      <c r="AD235" s="131"/>
      <c r="AE235" s="133"/>
    </row>
    <row r="236" spans="1:31" ht="30" customHeight="1" thickBot="1" x14ac:dyDescent="0.3">
      <c r="A236" s="147" t="s">
        <v>67</v>
      </c>
      <c r="B236" s="148"/>
      <c r="C236" s="86">
        <f>SUM(C237:C260)</f>
        <v>7436</v>
      </c>
      <c r="D236" s="86">
        <f t="shared" ref="D236:H236" si="16">SUM(D237:D260)</f>
        <v>26691</v>
      </c>
      <c r="E236" s="86">
        <f t="shared" si="16"/>
        <v>28107</v>
      </c>
      <c r="F236" s="86">
        <f t="shared" si="16"/>
        <v>28107</v>
      </c>
      <c r="G236" s="86">
        <f t="shared" si="16"/>
        <v>28107</v>
      </c>
      <c r="H236" s="86">
        <f t="shared" si="16"/>
        <v>28107</v>
      </c>
      <c r="I236" s="168" t="s">
        <v>2569</v>
      </c>
      <c r="J236" s="168"/>
      <c r="K236" s="168"/>
      <c r="L236" s="168"/>
      <c r="M236" s="168"/>
      <c r="N236" s="86">
        <f>SUM(N237:N260)</f>
        <v>58379.588540000012</v>
      </c>
      <c r="O236" s="86">
        <v>49613.498159999988</v>
      </c>
      <c r="P236" s="59"/>
      <c r="Q236" s="59"/>
      <c r="R236" s="4"/>
      <c r="U236" s="29"/>
      <c r="V236" s="133"/>
      <c r="X236" s="29"/>
      <c r="Y236" s="133"/>
      <c r="AA236" s="127"/>
      <c r="AB236" s="127"/>
      <c r="AC236" s="131"/>
      <c r="AD236" s="131"/>
      <c r="AE236" s="133"/>
    </row>
    <row r="237" spans="1:31" ht="24.75" thickBot="1" x14ac:dyDescent="0.3">
      <c r="A237" s="82"/>
      <c r="B237" s="77" t="s">
        <v>2545</v>
      </c>
      <c r="C237" s="41">
        <v>127</v>
      </c>
      <c r="D237" s="40">
        <v>457</v>
      </c>
      <c r="E237" s="41">
        <v>815</v>
      </c>
      <c r="F237" s="40">
        <v>815</v>
      </c>
      <c r="G237" s="41">
        <v>815</v>
      </c>
      <c r="H237" s="40">
        <v>815</v>
      </c>
      <c r="I237" s="36"/>
      <c r="J237" s="40"/>
      <c r="K237" s="36"/>
      <c r="L237" s="40"/>
      <c r="M237" s="36"/>
      <c r="N237" s="40">
        <v>32403.287860000008</v>
      </c>
      <c r="O237" s="120" t="s">
        <v>2830</v>
      </c>
      <c r="P237" s="70" t="s">
        <v>881</v>
      </c>
      <c r="Q237" s="71" t="s">
        <v>882</v>
      </c>
      <c r="R237" s="23"/>
      <c r="U237" s="29"/>
      <c r="V237" s="133"/>
      <c r="X237" s="29"/>
      <c r="Y237" s="133"/>
      <c r="AC237" s="131"/>
      <c r="AD237" s="131"/>
      <c r="AE237" s="133"/>
    </row>
    <row r="238" spans="1:31" ht="16.5" thickBot="1" x14ac:dyDescent="0.3">
      <c r="A238" s="82"/>
      <c r="B238" s="77"/>
      <c r="C238" s="41"/>
      <c r="D238" s="40"/>
      <c r="E238" s="41"/>
      <c r="F238" s="40"/>
      <c r="G238" s="41"/>
      <c r="H238" s="40"/>
      <c r="I238" s="36"/>
      <c r="J238" s="40"/>
      <c r="K238" s="36"/>
      <c r="L238" s="40"/>
      <c r="M238" s="36"/>
      <c r="N238" s="40"/>
      <c r="O238" s="44"/>
      <c r="P238" s="70" t="s">
        <v>883</v>
      </c>
      <c r="Q238" s="71" t="s">
        <v>884</v>
      </c>
      <c r="R238" s="23"/>
      <c r="U238" s="29"/>
      <c r="V238" s="133"/>
      <c r="X238" s="29"/>
      <c r="Y238" s="133"/>
      <c r="AC238" s="131"/>
      <c r="AD238" s="131"/>
      <c r="AE238" s="133"/>
    </row>
    <row r="239" spans="1:31" ht="16.5" thickBot="1" x14ac:dyDescent="0.3">
      <c r="A239" s="82"/>
      <c r="B239" s="77"/>
      <c r="C239" s="41"/>
      <c r="D239" s="40"/>
      <c r="E239" s="41"/>
      <c r="F239" s="40"/>
      <c r="G239" s="41"/>
      <c r="H239" s="40"/>
      <c r="I239" s="36"/>
      <c r="J239" s="40"/>
      <c r="K239" s="36"/>
      <c r="L239" s="40"/>
      <c r="M239" s="36"/>
      <c r="N239" s="40"/>
      <c r="O239" s="44"/>
      <c r="P239" s="70" t="s">
        <v>885</v>
      </c>
      <c r="Q239" s="71" t="s">
        <v>886</v>
      </c>
      <c r="R239" s="23"/>
      <c r="U239" s="29"/>
      <c r="V239" s="133"/>
      <c r="X239" s="29"/>
      <c r="Y239" s="133"/>
      <c r="AC239" s="131"/>
      <c r="AD239" s="131"/>
      <c r="AE239" s="133"/>
    </row>
    <row r="240" spans="1:31" ht="16.5" thickBot="1" x14ac:dyDescent="0.3">
      <c r="A240" s="82"/>
      <c r="B240" s="77"/>
      <c r="C240" s="41"/>
      <c r="D240" s="40"/>
      <c r="E240" s="41"/>
      <c r="F240" s="40"/>
      <c r="G240" s="41"/>
      <c r="H240" s="40"/>
      <c r="I240" s="36"/>
      <c r="J240" s="40"/>
      <c r="K240" s="36"/>
      <c r="L240" s="40"/>
      <c r="M240" s="36"/>
      <c r="N240" s="40"/>
      <c r="O240" s="44"/>
      <c r="P240" s="70" t="s">
        <v>887</v>
      </c>
      <c r="Q240" s="71" t="s">
        <v>888</v>
      </c>
      <c r="R240" s="23"/>
      <c r="U240" s="29"/>
      <c r="V240" s="133"/>
      <c r="X240" s="29"/>
      <c r="Y240" s="133"/>
      <c r="AC240" s="131"/>
      <c r="AD240" s="131"/>
      <c r="AE240" s="133"/>
    </row>
    <row r="241" spans="1:31" ht="16.5" thickBot="1" x14ac:dyDescent="0.3">
      <c r="A241" s="82"/>
      <c r="B241" s="77"/>
      <c r="C241" s="41"/>
      <c r="D241" s="40"/>
      <c r="E241" s="41"/>
      <c r="F241" s="40"/>
      <c r="G241" s="41"/>
      <c r="H241" s="40"/>
      <c r="I241" s="36"/>
      <c r="J241" s="40"/>
      <c r="K241" s="36"/>
      <c r="L241" s="40"/>
      <c r="M241" s="36"/>
      <c r="N241" s="40"/>
      <c r="O241" s="44"/>
      <c r="P241" s="70" t="s">
        <v>889</v>
      </c>
      <c r="Q241" s="71" t="s">
        <v>890</v>
      </c>
      <c r="R241" s="23"/>
      <c r="U241" s="29"/>
      <c r="V241" s="133"/>
      <c r="X241" s="29"/>
      <c r="Y241" s="133"/>
      <c r="AC241" s="131"/>
      <c r="AD241" s="131"/>
      <c r="AE241" s="133"/>
    </row>
    <row r="242" spans="1:31" ht="24.75" thickBot="1" x14ac:dyDescent="0.3">
      <c r="A242" s="82"/>
      <c r="B242" s="77"/>
      <c r="C242" s="41"/>
      <c r="D242" s="40"/>
      <c r="E242" s="41"/>
      <c r="F242" s="40"/>
      <c r="G242" s="41"/>
      <c r="H242" s="40"/>
      <c r="I242" s="36"/>
      <c r="J242" s="40"/>
      <c r="K242" s="36"/>
      <c r="L242" s="40"/>
      <c r="M242" s="36"/>
      <c r="N242" s="40"/>
      <c r="O242" s="44"/>
      <c r="P242" s="70" t="s">
        <v>891</v>
      </c>
      <c r="Q242" s="71" t="s">
        <v>892</v>
      </c>
      <c r="R242" s="23"/>
      <c r="U242" s="29"/>
      <c r="V242" s="133"/>
      <c r="X242" s="29"/>
      <c r="Y242" s="133"/>
      <c r="AC242" s="131"/>
      <c r="AD242" s="131"/>
      <c r="AE242" s="133"/>
    </row>
    <row r="243" spans="1:31" ht="24.75" thickBot="1" x14ac:dyDescent="0.3">
      <c r="A243" s="82"/>
      <c r="B243" s="77"/>
      <c r="C243" s="41"/>
      <c r="D243" s="40"/>
      <c r="E243" s="41"/>
      <c r="F243" s="40"/>
      <c r="G243" s="41"/>
      <c r="H243" s="40"/>
      <c r="I243" s="36"/>
      <c r="J243" s="40"/>
      <c r="K243" s="36"/>
      <c r="L243" s="40"/>
      <c r="M243" s="36"/>
      <c r="N243" s="40"/>
      <c r="O243" s="44"/>
      <c r="P243" s="70" t="s">
        <v>893</v>
      </c>
      <c r="Q243" s="71" t="s">
        <v>892</v>
      </c>
      <c r="R243" s="23"/>
      <c r="U243" s="29"/>
      <c r="V243" s="133"/>
      <c r="X243" s="29"/>
      <c r="Y243" s="133"/>
      <c r="AC243" s="131"/>
      <c r="AD243" s="131"/>
      <c r="AE243" s="133"/>
    </row>
    <row r="244" spans="1:31" ht="16.5" thickBot="1" x14ac:dyDescent="0.3">
      <c r="A244" s="82"/>
      <c r="B244" s="77" t="s">
        <v>2546</v>
      </c>
      <c r="C244" s="41">
        <v>0</v>
      </c>
      <c r="D244" s="40">
        <v>0</v>
      </c>
      <c r="E244" s="41">
        <v>0</v>
      </c>
      <c r="F244" s="40">
        <v>0</v>
      </c>
      <c r="G244" s="41">
        <v>0</v>
      </c>
      <c r="H244" s="40">
        <v>0</v>
      </c>
      <c r="I244" s="36"/>
      <c r="J244" s="40"/>
      <c r="K244" s="36"/>
      <c r="L244" s="40"/>
      <c r="M244" s="36"/>
      <c r="N244" s="40">
        <v>6880.5312700000004</v>
      </c>
      <c r="O244" s="120" t="s">
        <v>2830</v>
      </c>
      <c r="P244" s="70" t="s">
        <v>894</v>
      </c>
      <c r="Q244" s="71" t="s">
        <v>895</v>
      </c>
      <c r="R244" s="23"/>
      <c r="U244" s="29"/>
      <c r="V244" s="133"/>
      <c r="X244" s="29"/>
      <c r="Y244" s="133"/>
      <c r="AC244" s="131"/>
      <c r="AD244" s="131"/>
      <c r="AE244" s="133"/>
    </row>
    <row r="245" spans="1:31" ht="16.5" thickBot="1" x14ac:dyDescent="0.3">
      <c r="A245" s="82"/>
      <c r="B245" s="77"/>
      <c r="C245" s="41"/>
      <c r="D245" s="40"/>
      <c r="E245" s="41"/>
      <c r="F245" s="40"/>
      <c r="G245" s="41"/>
      <c r="H245" s="40"/>
      <c r="I245" s="36"/>
      <c r="J245" s="40"/>
      <c r="K245" s="36"/>
      <c r="L245" s="40"/>
      <c r="M245" s="36"/>
      <c r="N245" s="40"/>
      <c r="O245" s="44"/>
      <c r="P245" s="70" t="s">
        <v>889</v>
      </c>
      <c r="Q245" s="71" t="s">
        <v>896</v>
      </c>
      <c r="R245" s="23"/>
      <c r="U245" s="29"/>
      <c r="V245" s="133"/>
      <c r="X245" s="29"/>
      <c r="Y245" s="133"/>
      <c r="AC245" s="131"/>
      <c r="AD245" s="131"/>
      <c r="AE245" s="133"/>
    </row>
    <row r="246" spans="1:31" ht="24.75" thickBot="1" x14ac:dyDescent="0.3">
      <c r="A246" s="82"/>
      <c r="B246" s="77"/>
      <c r="C246" s="41"/>
      <c r="D246" s="40"/>
      <c r="E246" s="41"/>
      <c r="F246" s="40"/>
      <c r="G246" s="41"/>
      <c r="H246" s="40"/>
      <c r="I246" s="36"/>
      <c r="J246" s="40"/>
      <c r="K246" s="36"/>
      <c r="L246" s="40"/>
      <c r="M246" s="36"/>
      <c r="N246" s="40"/>
      <c r="O246" s="44"/>
      <c r="P246" s="70" t="s">
        <v>897</v>
      </c>
      <c r="Q246" s="71" t="s">
        <v>275</v>
      </c>
      <c r="R246" s="23"/>
      <c r="U246" s="29"/>
      <c r="V246" s="133"/>
      <c r="X246" s="29"/>
      <c r="Y246" s="133"/>
      <c r="AC246" s="131"/>
      <c r="AD246" s="131"/>
      <c r="AE246" s="133"/>
    </row>
    <row r="247" spans="1:31" ht="16.5" thickBot="1" x14ac:dyDescent="0.3">
      <c r="A247" s="82"/>
      <c r="B247" s="77"/>
      <c r="C247" s="41"/>
      <c r="D247" s="40"/>
      <c r="E247" s="41"/>
      <c r="F247" s="40"/>
      <c r="G247" s="41"/>
      <c r="H247" s="40"/>
      <c r="I247" s="36"/>
      <c r="J247" s="40"/>
      <c r="K247" s="36"/>
      <c r="L247" s="40"/>
      <c r="M247" s="36"/>
      <c r="N247" s="40"/>
      <c r="O247" s="44"/>
      <c r="P247" s="70" t="s">
        <v>887</v>
      </c>
      <c r="Q247" s="71" t="s">
        <v>895</v>
      </c>
      <c r="R247" s="23"/>
      <c r="U247" s="29"/>
      <c r="V247" s="133"/>
      <c r="X247" s="29"/>
      <c r="Y247" s="133"/>
      <c r="AC247" s="131"/>
      <c r="AD247" s="131"/>
      <c r="AE247" s="133"/>
    </row>
    <row r="248" spans="1:31" ht="16.5" thickBot="1" x14ac:dyDescent="0.3">
      <c r="A248" s="82"/>
      <c r="B248" s="77"/>
      <c r="C248" s="41"/>
      <c r="D248" s="40"/>
      <c r="E248" s="41"/>
      <c r="F248" s="40"/>
      <c r="G248" s="41"/>
      <c r="H248" s="40"/>
      <c r="I248" s="36"/>
      <c r="J248" s="40"/>
      <c r="K248" s="36"/>
      <c r="L248" s="40"/>
      <c r="M248" s="36"/>
      <c r="N248" s="40"/>
      <c r="O248" s="44"/>
      <c r="P248" s="70" t="s">
        <v>889</v>
      </c>
      <c r="Q248" s="71" t="s">
        <v>898</v>
      </c>
      <c r="R248" s="23"/>
      <c r="U248" s="29"/>
      <c r="V248" s="133"/>
      <c r="X248" s="29"/>
      <c r="Y248" s="133"/>
      <c r="AC248" s="131"/>
      <c r="AD248" s="131"/>
      <c r="AE248" s="133"/>
    </row>
    <row r="249" spans="1:31" ht="24.75" thickBot="1" x14ac:dyDescent="0.3">
      <c r="A249" s="82"/>
      <c r="B249" s="77"/>
      <c r="C249" s="41"/>
      <c r="D249" s="40"/>
      <c r="E249" s="41"/>
      <c r="F249" s="40"/>
      <c r="G249" s="41"/>
      <c r="H249" s="40"/>
      <c r="I249" s="36"/>
      <c r="J249" s="40"/>
      <c r="K249" s="36"/>
      <c r="L249" s="40"/>
      <c r="M249" s="36"/>
      <c r="N249" s="40"/>
      <c r="O249" s="44"/>
      <c r="P249" s="70" t="s">
        <v>899</v>
      </c>
      <c r="Q249" s="71" t="s">
        <v>178</v>
      </c>
      <c r="R249" s="23"/>
      <c r="U249" s="29"/>
      <c r="V249" s="133"/>
      <c r="X249" s="29"/>
      <c r="Y249" s="133"/>
      <c r="AC249" s="131"/>
      <c r="AD249" s="131"/>
      <c r="AE249" s="133"/>
    </row>
    <row r="250" spans="1:31" ht="48.75" thickBot="1" x14ac:dyDescent="0.3">
      <c r="A250" s="82"/>
      <c r="B250" s="77" t="s">
        <v>2547</v>
      </c>
      <c r="C250" s="41">
        <v>5866</v>
      </c>
      <c r="D250" s="40">
        <v>23264</v>
      </c>
      <c r="E250" s="41">
        <v>23264</v>
      </c>
      <c r="F250" s="40">
        <v>23264</v>
      </c>
      <c r="G250" s="41">
        <v>23264</v>
      </c>
      <c r="H250" s="40">
        <v>23264</v>
      </c>
      <c r="I250" s="36"/>
      <c r="J250" s="40"/>
      <c r="K250" s="36"/>
      <c r="L250" s="40"/>
      <c r="M250" s="36"/>
      <c r="N250" s="40">
        <v>10563.23791</v>
      </c>
      <c r="O250" s="120" t="s">
        <v>2830</v>
      </c>
      <c r="P250" s="70" t="s">
        <v>900</v>
      </c>
      <c r="Q250" s="71" t="s">
        <v>611</v>
      </c>
      <c r="R250" s="23"/>
      <c r="U250" s="29"/>
      <c r="V250" s="133"/>
      <c r="X250" s="29"/>
      <c r="Y250" s="133"/>
      <c r="AC250" s="131"/>
      <c r="AD250" s="131"/>
      <c r="AE250" s="133"/>
    </row>
    <row r="251" spans="1:31" ht="24.75" thickBot="1" x14ac:dyDescent="0.3">
      <c r="A251" s="82"/>
      <c r="B251" s="77"/>
      <c r="C251" s="41"/>
      <c r="D251" s="40"/>
      <c r="E251" s="41"/>
      <c r="F251" s="40"/>
      <c r="G251" s="41"/>
      <c r="H251" s="40"/>
      <c r="I251" s="36"/>
      <c r="J251" s="40"/>
      <c r="K251" s="36"/>
      <c r="L251" s="40"/>
      <c r="M251" s="36"/>
      <c r="N251" s="43"/>
      <c r="O251" s="44"/>
      <c r="P251" s="70" t="s">
        <v>901</v>
      </c>
      <c r="Q251" s="71" t="s">
        <v>902</v>
      </c>
      <c r="R251" s="23"/>
      <c r="U251" s="29"/>
      <c r="V251" s="133"/>
      <c r="X251" s="29"/>
      <c r="Y251" s="133"/>
      <c r="AC251" s="131"/>
      <c r="AD251" s="131"/>
      <c r="AE251" s="133"/>
    </row>
    <row r="252" spans="1:31" ht="24.75" thickBot="1" x14ac:dyDescent="0.3">
      <c r="A252" s="82"/>
      <c r="B252" s="77"/>
      <c r="C252" s="41"/>
      <c r="D252" s="40"/>
      <c r="E252" s="41"/>
      <c r="F252" s="40"/>
      <c r="G252" s="41"/>
      <c r="H252" s="40"/>
      <c r="I252" s="36"/>
      <c r="J252" s="40"/>
      <c r="K252" s="36"/>
      <c r="L252" s="40"/>
      <c r="M252" s="36"/>
      <c r="N252" s="43"/>
      <c r="O252" s="44"/>
      <c r="P252" s="70" t="s">
        <v>903</v>
      </c>
      <c r="Q252" s="71" t="s">
        <v>888</v>
      </c>
      <c r="R252" s="23"/>
      <c r="U252" s="29"/>
      <c r="V252" s="133"/>
      <c r="X252" s="29"/>
      <c r="Y252" s="133"/>
      <c r="AC252" s="131"/>
      <c r="AD252" s="131"/>
      <c r="AE252" s="133"/>
    </row>
    <row r="253" spans="1:31" ht="36.75" thickBot="1" x14ac:dyDescent="0.3">
      <c r="A253" s="82"/>
      <c r="B253" s="77"/>
      <c r="C253" s="41"/>
      <c r="D253" s="40"/>
      <c r="E253" s="41"/>
      <c r="F253" s="40"/>
      <c r="G253" s="41"/>
      <c r="H253" s="40"/>
      <c r="I253" s="36"/>
      <c r="J253" s="40"/>
      <c r="K253" s="36"/>
      <c r="L253" s="40"/>
      <c r="M253" s="36"/>
      <c r="N253" s="43"/>
      <c r="O253" s="44"/>
      <c r="P253" s="70" t="s">
        <v>904</v>
      </c>
      <c r="Q253" s="71" t="s">
        <v>905</v>
      </c>
      <c r="R253" s="23"/>
      <c r="U253" s="29"/>
      <c r="V253" s="133"/>
      <c r="X253" s="29"/>
      <c r="Y253" s="133"/>
      <c r="AC253" s="131"/>
      <c r="AD253" s="131"/>
      <c r="AE253" s="133"/>
    </row>
    <row r="254" spans="1:31" ht="36.75" thickBot="1" x14ac:dyDescent="0.3">
      <c r="A254" s="82"/>
      <c r="B254" s="77"/>
      <c r="C254" s="41"/>
      <c r="D254" s="40"/>
      <c r="E254" s="41"/>
      <c r="F254" s="40"/>
      <c r="G254" s="41"/>
      <c r="H254" s="40"/>
      <c r="I254" s="36"/>
      <c r="J254" s="40"/>
      <c r="K254" s="36"/>
      <c r="L254" s="40"/>
      <c r="M254" s="36"/>
      <c r="N254" s="43"/>
      <c r="O254" s="44"/>
      <c r="P254" s="70" t="s">
        <v>906</v>
      </c>
      <c r="Q254" s="71" t="s">
        <v>907</v>
      </c>
      <c r="R254" s="23"/>
      <c r="U254" s="29"/>
      <c r="V254" s="133"/>
      <c r="X254" s="29"/>
      <c r="Y254" s="133"/>
      <c r="AC254" s="131"/>
      <c r="AD254" s="131"/>
      <c r="AE254" s="133"/>
    </row>
    <row r="255" spans="1:31" ht="16.5" thickBot="1" x14ac:dyDescent="0.3">
      <c r="A255" s="82"/>
      <c r="B255" s="77"/>
      <c r="C255" s="41"/>
      <c r="D255" s="40"/>
      <c r="E255" s="41"/>
      <c r="F255" s="40"/>
      <c r="G255" s="41"/>
      <c r="H255" s="40"/>
      <c r="I255" s="36"/>
      <c r="J255" s="40"/>
      <c r="K255" s="36"/>
      <c r="L255" s="40"/>
      <c r="M255" s="36"/>
      <c r="N255" s="43"/>
      <c r="O255" s="44"/>
      <c r="P255" s="70" t="s">
        <v>908</v>
      </c>
      <c r="Q255" s="71" t="s">
        <v>909</v>
      </c>
      <c r="R255" s="23"/>
      <c r="U255" s="29"/>
      <c r="V255" s="133"/>
      <c r="X255" s="29"/>
      <c r="Y255" s="133"/>
      <c r="AC255" s="131"/>
      <c r="AD255" s="131"/>
      <c r="AE255" s="133"/>
    </row>
    <row r="256" spans="1:31" ht="24.75" thickBot="1" x14ac:dyDescent="0.3">
      <c r="A256" s="82"/>
      <c r="B256" s="77"/>
      <c r="C256" s="41"/>
      <c r="D256" s="40"/>
      <c r="E256" s="41"/>
      <c r="F256" s="40"/>
      <c r="G256" s="41"/>
      <c r="H256" s="40"/>
      <c r="I256" s="36"/>
      <c r="J256" s="40"/>
      <c r="K256" s="36"/>
      <c r="L256" s="40"/>
      <c r="M256" s="36"/>
      <c r="N256" s="43"/>
      <c r="O256" s="44"/>
      <c r="P256" s="70" t="s">
        <v>910</v>
      </c>
      <c r="Q256" s="71" t="s">
        <v>911</v>
      </c>
      <c r="R256" s="23"/>
      <c r="U256" s="29"/>
      <c r="V256" s="133"/>
      <c r="X256" s="29"/>
      <c r="Y256" s="133"/>
      <c r="AC256" s="131"/>
      <c r="AD256" s="131"/>
      <c r="AE256" s="133"/>
    </row>
    <row r="257" spans="1:31" ht="16.5" thickBot="1" x14ac:dyDescent="0.3">
      <c r="A257" s="82"/>
      <c r="B257" s="77"/>
      <c r="C257" s="41"/>
      <c r="D257" s="40"/>
      <c r="E257" s="41"/>
      <c r="F257" s="40"/>
      <c r="G257" s="41"/>
      <c r="H257" s="40"/>
      <c r="I257" s="36"/>
      <c r="J257" s="40"/>
      <c r="K257" s="36"/>
      <c r="L257" s="40"/>
      <c r="M257" s="36"/>
      <c r="N257" s="43"/>
      <c r="O257" s="44"/>
      <c r="P257" s="70" t="s">
        <v>912</v>
      </c>
      <c r="Q257" s="71" t="s">
        <v>2847</v>
      </c>
      <c r="R257" s="23"/>
      <c r="U257" s="29"/>
      <c r="V257" s="133"/>
      <c r="X257" s="29"/>
      <c r="Y257" s="133"/>
      <c r="AC257" s="131"/>
      <c r="AD257" s="131"/>
      <c r="AE257" s="133"/>
    </row>
    <row r="258" spans="1:31" ht="24.75" thickBot="1" x14ac:dyDescent="0.3">
      <c r="A258" s="82"/>
      <c r="B258" s="77"/>
      <c r="C258" s="41"/>
      <c r="D258" s="40"/>
      <c r="E258" s="41"/>
      <c r="F258" s="40"/>
      <c r="G258" s="41"/>
      <c r="H258" s="40"/>
      <c r="I258" s="36"/>
      <c r="J258" s="40"/>
      <c r="K258" s="36"/>
      <c r="L258" s="40"/>
      <c r="M258" s="36"/>
      <c r="N258" s="43"/>
      <c r="O258" s="44"/>
      <c r="P258" s="70" t="s">
        <v>913</v>
      </c>
      <c r="Q258" s="71" t="s">
        <v>2848</v>
      </c>
      <c r="R258" s="23"/>
      <c r="U258" s="29"/>
      <c r="V258" s="133"/>
      <c r="X258" s="29"/>
      <c r="Y258" s="133"/>
      <c r="AC258" s="131"/>
      <c r="AD258" s="131"/>
      <c r="AE258" s="133"/>
    </row>
    <row r="259" spans="1:31" ht="24.75" thickBot="1" x14ac:dyDescent="0.3">
      <c r="A259" s="82"/>
      <c r="B259" s="77"/>
      <c r="C259" s="41"/>
      <c r="D259" s="40"/>
      <c r="E259" s="41"/>
      <c r="F259" s="40"/>
      <c r="G259" s="41"/>
      <c r="H259" s="40"/>
      <c r="I259" s="36"/>
      <c r="J259" s="40"/>
      <c r="K259" s="36"/>
      <c r="L259" s="40"/>
      <c r="M259" s="36"/>
      <c r="N259" s="43"/>
      <c r="O259" s="44"/>
      <c r="P259" s="70" t="s">
        <v>914</v>
      </c>
      <c r="Q259" s="71" t="s">
        <v>2849</v>
      </c>
      <c r="R259" s="23"/>
      <c r="U259" s="29"/>
      <c r="V259" s="133"/>
      <c r="X259" s="29"/>
      <c r="Y259" s="133"/>
      <c r="AC259" s="131"/>
      <c r="AD259" s="131"/>
      <c r="AE259" s="133"/>
    </row>
    <row r="260" spans="1:31" ht="16.5" thickBot="1" x14ac:dyDescent="0.3">
      <c r="A260" s="82"/>
      <c r="B260" s="75" t="s">
        <v>1094</v>
      </c>
      <c r="C260" s="41">
        <v>1443</v>
      </c>
      <c r="D260" s="40">
        <v>2970</v>
      </c>
      <c r="E260" s="41">
        <v>4028</v>
      </c>
      <c r="F260" s="40">
        <v>4028</v>
      </c>
      <c r="G260" s="41">
        <v>4028</v>
      </c>
      <c r="H260" s="40">
        <v>4028</v>
      </c>
      <c r="I260" s="36"/>
      <c r="J260" s="40"/>
      <c r="K260" s="36"/>
      <c r="L260" s="40"/>
      <c r="M260" s="36"/>
      <c r="N260" s="43">
        <v>8532.5314999999991</v>
      </c>
      <c r="O260" s="44">
        <v>11386.15605</v>
      </c>
      <c r="P260" s="70" t="s">
        <v>848</v>
      </c>
      <c r="Q260" s="10" t="s">
        <v>848</v>
      </c>
      <c r="R260" s="23"/>
      <c r="U260" s="29"/>
      <c r="V260" s="133"/>
      <c r="X260" s="29"/>
      <c r="Y260" s="133"/>
      <c r="AA260" s="126"/>
      <c r="AB260" s="126"/>
      <c r="AC260" s="131"/>
      <c r="AD260" s="131"/>
      <c r="AE260" s="133"/>
    </row>
    <row r="261" spans="1:31" ht="16.5" thickBot="1" x14ac:dyDescent="0.3">
      <c r="A261" s="147" t="s">
        <v>28</v>
      </c>
      <c r="B261" s="148"/>
      <c r="C261" s="6">
        <f>SUM(C262:C276)</f>
        <v>13288</v>
      </c>
      <c r="D261" s="6">
        <f t="shared" ref="D261:H261" si="17">SUM(D262:D276)</f>
        <v>31490</v>
      </c>
      <c r="E261" s="6">
        <f t="shared" si="17"/>
        <v>53805</v>
      </c>
      <c r="F261" s="6">
        <f t="shared" si="17"/>
        <v>53805</v>
      </c>
      <c r="G261" s="6">
        <f t="shared" si="17"/>
        <v>53805</v>
      </c>
      <c r="H261" s="6">
        <f t="shared" si="17"/>
        <v>53805</v>
      </c>
      <c r="I261" s="143" t="s">
        <v>2569</v>
      </c>
      <c r="J261" s="143"/>
      <c r="K261" s="143"/>
      <c r="L261" s="143"/>
      <c r="M261" s="143"/>
      <c r="N261" s="6">
        <f>SUM(N262:N276)</f>
        <v>374514.88997000002</v>
      </c>
      <c r="O261" s="6">
        <f>SUM(O262:O276)</f>
        <v>398043.05731999996</v>
      </c>
      <c r="P261" s="59"/>
      <c r="Q261" s="59"/>
      <c r="R261" s="4"/>
      <c r="U261" s="29"/>
      <c r="V261" s="133"/>
      <c r="X261" s="29"/>
      <c r="Y261" s="133"/>
      <c r="AA261" s="127"/>
      <c r="AB261" s="127"/>
      <c r="AC261" s="131"/>
      <c r="AD261" s="131"/>
      <c r="AE261" s="133"/>
    </row>
    <row r="262" spans="1:31" ht="24.75" thickBot="1" x14ac:dyDescent="0.3">
      <c r="A262" s="82"/>
      <c r="B262" s="77" t="s">
        <v>2781</v>
      </c>
      <c r="C262" s="41">
        <v>1473</v>
      </c>
      <c r="D262" s="40">
        <v>2945</v>
      </c>
      <c r="E262" s="41">
        <v>4912</v>
      </c>
      <c r="F262" s="40">
        <v>4912</v>
      </c>
      <c r="G262" s="41">
        <v>4912</v>
      </c>
      <c r="H262" s="40">
        <v>4912</v>
      </c>
      <c r="I262" s="36"/>
      <c r="J262" s="40"/>
      <c r="K262" s="36"/>
      <c r="L262" s="40"/>
      <c r="M262" s="36"/>
      <c r="N262" s="43">
        <v>31546.562690000002</v>
      </c>
      <c r="O262" s="44">
        <v>29123.205170000001</v>
      </c>
      <c r="P262" s="55" t="s">
        <v>219</v>
      </c>
      <c r="Q262" s="60" t="s">
        <v>2919</v>
      </c>
      <c r="R262" s="23"/>
      <c r="U262" s="29"/>
      <c r="V262" s="133"/>
      <c r="X262" s="29"/>
      <c r="Y262" s="133"/>
      <c r="AA262" s="126"/>
      <c r="AB262" s="126"/>
      <c r="AC262" s="131"/>
      <c r="AD262" s="131"/>
      <c r="AE262" s="133"/>
    </row>
    <row r="263" spans="1:31" ht="48.75" thickBot="1" x14ac:dyDescent="0.3">
      <c r="A263" s="82"/>
      <c r="B263" s="77" t="s">
        <v>2780</v>
      </c>
      <c r="C263" s="41">
        <v>1792</v>
      </c>
      <c r="D263" s="40">
        <v>4784</v>
      </c>
      <c r="E263" s="41">
        <v>6451</v>
      </c>
      <c r="F263" s="40">
        <v>6451</v>
      </c>
      <c r="G263" s="41">
        <v>6451</v>
      </c>
      <c r="H263" s="40">
        <v>6451</v>
      </c>
      <c r="I263" s="36"/>
      <c r="J263" s="40"/>
      <c r="K263" s="36"/>
      <c r="L263" s="40"/>
      <c r="M263" s="36"/>
      <c r="N263" s="43">
        <v>42418.843609999996</v>
      </c>
      <c r="O263" s="44">
        <v>42993.307950000002</v>
      </c>
      <c r="P263" s="55" t="s">
        <v>220</v>
      </c>
      <c r="Q263" s="60" t="s">
        <v>2920</v>
      </c>
      <c r="R263" s="23"/>
      <c r="U263" s="29"/>
      <c r="V263" s="133"/>
      <c r="X263" s="29"/>
      <c r="Y263" s="133"/>
      <c r="AA263" s="126"/>
      <c r="AB263" s="126"/>
      <c r="AC263" s="131"/>
      <c r="AD263" s="131"/>
      <c r="AE263" s="133"/>
    </row>
    <row r="264" spans="1:31" ht="24.75" thickBot="1" x14ac:dyDescent="0.3">
      <c r="A264" s="82"/>
      <c r="B264" s="77" t="s">
        <v>2779</v>
      </c>
      <c r="C264" s="41">
        <v>613</v>
      </c>
      <c r="D264" s="40">
        <v>1445</v>
      </c>
      <c r="E264" s="41">
        <v>5887</v>
      </c>
      <c r="F264" s="40">
        <v>5887</v>
      </c>
      <c r="G264" s="41">
        <v>5887</v>
      </c>
      <c r="H264" s="40">
        <v>5887</v>
      </c>
      <c r="I264" s="36"/>
      <c r="J264" s="40"/>
      <c r="K264" s="36"/>
      <c r="L264" s="40"/>
      <c r="M264" s="36"/>
      <c r="N264" s="43">
        <v>19654.844169999997</v>
      </c>
      <c r="O264" s="44">
        <v>18514.53656</v>
      </c>
      <c r="P264" s="55" t="s">
        <v>221</v>
      </c>
      <c r="Q264" s="60" t="s">
        <v>222</v>
      </c>
      <c r="R264" s="23"/>
      <c r="U264" s="29"/>
      <c r="V264" s="133"/>
      <c r="X264" s="29"/>
      <c r="Y264" s="133"/>
      <c r="AA264" s="126"/>
      <c r="AB264" s="126"/>
      <c r="AC264" s="131"/>
      <c r="AD264" s="131"/>
      <c r="AE264" s="133"/>
    </row>
    <row r="265" spans="1:31" ht="24.75" thickBot="1" x14ac:dyDescent="0.3">
      <c r="A265" s="82"/>
      <c r="B265" s="77" t="s">
        <v>2778</v>
      </c>
      <c r="C265" s="41">
        <v>2373</v>
      </c>
      <c r="D265" s="40">
        <v>3552</v>
      </c>
      <c r="E265" s="41">
        <v>3685</v>
      </c>
      <c r="F265" s="40">
        <v>3685</v>
      </c>
      <c r="G265" s="41">
        <v>3685</v>
      </c>
      <c r="H265" s="40">
        <v>3685</v>
      </c>
      <c r="I265" s="36"/>
      <c r="J265" s="40"/>
      <c r="K265" s="36"/>
      <c r="L265" s="40"/>
      <c r="M265" s="36"/>
      <c r="N265" s="43">
        <v>56841.727310000009</v>
      </c>
      <c r="O265" s="44">
        <v>64244.814229999989</v>
      </c>
      <c r="P265" s="55" t="s">
        <v>223</v>
      </c>
      <c r="Q265" s="60" t="s">
        <v>224</v>
      </c>
      <c r="R265" s="23"/>
      <c r="U265" s="29"/>
      <c r="V265" s="133"/>
      <c r="X265" s="29"/>
      <c r="Y265" s="133"/>
      <c r="AA265" s="126"/>
      <c r="AB265" s="126"/>
      <c r="AC265" s="131"/>
      <c r="AD265" s="131"/>
      <c r="AE265" s="133"/>
    </row>
    <row r="266" spans="1:31" ht="36.75" thickBot="1" x14ac:dyDescent="0.3">
      <c r="A266" s="82"/>
      <c r="B266" s="77"/>
      <c r="C266" s="41"/>
      <c r="D266" s="40"/>
      <c r="E266" s="41"/>
      <c r="F266" s="40"/>
      <c r="G266" s="41"/>
      <c r="H266" s="40"/>
      <c r="I266" s="36"/>
      <c r="J266" s="40"/>
      <c r="K266" s="36"/>
      <c r="L266" s="40"/>
      <c r="M266" s="36"/>
      <c r="N266" s="43"/>
      <c r="O266" s="44"/>
      <c r="P266" s="55" t="s">
        <v>225</v>
      </c>
      <c r="Q266" s="60" t="s">
        <v>226</v>
      </c>
      <c r="R266" s="23"/>
      <c r="U266" s="29"/>
      <c r="V266" s="133"/>
      <c r="X266" s="29"/>
      <c r="Y266" s="133"/>
      <c r="AC266" s="131"/>
      <c r="AD266" s="131"/>
      <c r="AE266" s="133"/>
    </row>
    <row r="267" spans="1:31" ht="60.75" thickBot="1" x14ac:dyDescent="0.3">
      <c r="A267" s="82"/>
      <c r="B267" s="77"/>
      <c r="C267" s="41"/>
      <c r="D267" s="40"/>
      <c r="E267" s="41"/>
      <c r="F267" s="40"/>
      <c r="G267" s="41"/>
      <c r="H267" s="40"/>
      <c r="I267" s="36"/>
      <c r="J267" s="40"/>
      <c r="K267" s="36"/>
      <c r="L267" s="40"/>
      <c r="M267" s="36"/>
      <c r="N267" s="43"/>
      <c r="O267" s="44"/>
      <c r="P267" s="55" t="s">
        <v>227</v>
      </c>
      <c r="Q267" s="60" t="s">
        <v>2921</v>
      </c>
      <c r="R267" s="23"/>
      <c r="U267" s="29"/>
      <c r="V267" s="133"/>
      <c r="X267" s="29"/>
      <c r="Y267" s="133"/>
      <c r="AC267" s="131"/>
      <c r="AD267" s="131"/>
      <c r="AE267" s="133"/>
    </row>
    <row r="268" spans="1:31" ht="48.75" thickBot="1" x14ac:dyDescent="0.3">
      <c r="A268" s="82"/>
      <c r="B268" s="77" t="s">
        <v>2777</v>
      </c>
      <c r="C268" s="41">
        <v>56</v>
      </c>
      <c r="D268" s="40">
        <v>112</v>
      </c>
      <c r="E268" s="41">
        <v>112</v>
      </c>
      <c r="F268" s="40">
        <v>112</v>
      </c>
      <c r="G268" s="41">
        <v>112</v>
      </c>
      <c r="H268" s="40">
        <v>112</v>
      </c>
      <c r="I268" s="36"/>
      <c r="J268" s="40"/>
      <c r="K268" s="36"/>
      <c r="L268" s="40"/>
      <c r="M268" s="36"/>
      <c r="N268" s="43">
        <v>3009.8002699999993</v>
      </c>
      <c r="O268" s="44">
        <v>6067.5627199999981</v>
      </c>
      <c r="P268" s="66" t="s">
        <v>2981</v>
      </c>
      <c r="Q268" s="60" t="s">
        <v>228</v>
      </c>
      <c r="R268" s="23"/>
      <c r="U268" s="29"/>
      <c r="V268" s="133"/>
      <c r="X268" s="29"/>
      <c r="Y268" s="133"/>
      <c r="AA268" s="126"/>
      <c r="AB268" s="126"/>
      <c r="AC268" s="131"/>
      <c r="AD268" s="131"/>
      <c r="AE268" s="133"/>
    </row>
    <row r="269" spans="1:31" ht="84.75" thickBot="1" x14ac:dyDescent="0.3">
      <c r="A269" s="82"/>
      <c r="B269" s="77" t="s">
        <v>2776</v>
      </c>
      <c r="C269" s="41">
        <v>760</v>
      </c>
      <c r="D269" s="40">
        <v>2913</v>
      </c>
      <c r="E269" s="41">
        <v>5954</v>
      </c>
      <c r="F269" s="40">
        <v>5954</v>
      </c>
      <c r="G269" s="41">
        <v>5954</v>
      </c>
      <c r="H269" s="40">
        <v>5954</v>
      </c>
      <c r="I269" s="36"/>
      <c r="J269" s="40"/>
      <c r="K269" s="36"/>
      <c r="L269" s="40"/>
      <c r="M269" s="36"/>
      <c r="N269" s="43">
        <v>27013.034939999998</v>
      </c>
      <c r="O269" s="44">
        <v>29495.362090000002</v>
      </c>
      <c r="P269" s="66" t="s">
        <v>2987</v>
      </c>
      <c r="Q269" s="60" t="s">
        <v>2922</v>
      </c>
      <c r="R269" s="23"/>
      <c r="U269" s="29"/>
      <c r="V269" s="133"/>
      <c r="X269" s="29"/>
      <c r="Y269" s="133"/>
      <c r="AA269" s="126"/>
      <c r="AB269" s="126"/>
      <c r="AC269" s="131"/>
      <c r="AD269" s="131"/>
      <c r="AE269" s="133"/>
    </row>
    <row r="270" spans="1:31" ht="48.75" thickBot="1" x14ac:dyDescent="0.3">
      <c r="A270" s="82"/>
      <c r="B270" s="77"/>
      <c r="C270" s="41"/>
      <c r="D270" s="40"/>
      <c r="E270" s="41"/>
      <c r="F270" s="40"/>
      <c r="G270" s="41"/>
      <c r="H270" s="40"/>
      <c r="I270" s="36"/>
      <c r="J270" s="40"/>
      <c r="K270" s="36"/>
      <c r="L270" s="40"/>
      <c r="M270" s="36"/>
      <c r="N270" s="43"/>
      <c r="O270" s="44"/>
      <c r="P270" s="66" t="s">
        <v>2988</v>
      </c>
      <c r="Q270" s="60" t="s">
        <v>2983</v>
      </c>
      <c r="R270" s="23"/>
      <c r="U270" s="29"/>
      <c r="V270" s="133"/>
      <c r="X270" s="29"/>
      <c r="Y270" s="133"/>
      <c r="AC270" s="131"/>
      <c r="AD270" s="131"/>
      <c r="AE270" s="133"/>
    </row>
    <row r="271" spans="1:31" ht="24.75" thickBot="1" x14ac:dyDescent="0.3">
      <c r="A271" s="82"/>
      <c r="B271" s="77" t="s">
        <v>2775</v>
      </c>
      <c r="C271" s="41">
        <v>2521</v>
      </c>
      <c r="D271" s="40">
        <v>6086</v>
      </c>
      <c r="E271" s="41">
        <v>8691</v>
      </c>
      <c r="F271" s="40">
        <v>8691</v>
      </c>
      <c r="G271" s="41">
        <v>8691</v>
      </c>
      <c r="H271" s="40">
        <v>8691</v>
      </c>
      <c r="I271" s="36"/>
      <c r="J271" s="40"/>
      <c r="K271" s="36"/>
      <c r="L271" s="40"/>
      <c r="M271" s="36"/>
      <c r="N271" s="43">
        <v>36200.456760000001</v>
      </c>
      <c r="O271" s="44">
        <v>31893.73258</v>
      </c>
      <c r="P271" s="55" t="s">
        <v>229</v>
      </c>
      <c r="Q271" s="60" t="s">
        <v>230</v>
      </c>
      <c r="R271" s="23"/>
      <c r="U271" s="29"/>
      <c r="V271" s="133"/>
      <c r="X271" s="29"/>
      <c r="Y271" s="133"/>
      <c r="AA271" s="126"/>
      <c r="AB271" s="126"/>
      <c r="AC271" s="131"/>
      <c r="AD271" s="131"/>
      <c r="AE271" s="133"/>
    </row>
    <row r="272" spans="1:31" ht="24.75" thickBot="1" x14ac:dyDescent="0.3">
      <c r="A272" s="82"/>
      <c r="B272" s="77"/>
      <c r="C272" s="41"/>
      <c r="D272" s="40"/>
      <c r="E272" s="41"/>
      <c r="F272" s="40"/>
      <c r="G272" s="41"/>
      <c r="H272" s="40"/>
      <c r="I272" s="36"/>
      <c r="J272" s="40"/>
      <c r="K272" s="36"/>
      <c r="L272" s="40"/>
      <c r="M272" s="36"/>
      <c r="N272" s="43"/>
      <c r="O272" s="44"/>
      <c r="P272" s="64" t="s">
        <v>231</v>
      </c>
      <c r="Q272" s="60" t="s">
        <v>2982</v>
      </c>
      <c r="R272" s="23"/>
      <c r="U272" s="29"/>
      <c r="V272" s="133"/>
      <c r="X272" s="29"/>
      <c r="Y272" s="133"/>
      <c r="AC272" s="131"/>
      <c r="AD272" s="131"/>
      <c r="AE272" s="133"/>
    </row>
    <row r="273" spans="1:31" ht="96.75" thickBot="1" x14ac:dyDescent="0.3">
      <c r="A273" s="82"/>
      <c r="B273" s="77"/>
      <c r="C273" s="41"/>
      <c r="D273" s="40"/>
      <c r="E273" s="41"/>
      <c r="F273" s="40"/>
      <c r="G273" s="41"/>
      <c r="H273" s="40"/>
      <c r="I273" s="36"/>
      <c r="J273" s="40"/>
      <c r="K273" s="36"/>
      <c r="L273" s="40"/>
      <c r="M273" s="36"/>
      <c r="N273" s="43"/>
      <c r="O273" s="44"/>
      <c r="P273" s="66" t="s">
        <v>2989</v>
      </c>
      <c r="Q273" s="60" t="s">
        <v>232</v>
      </c>
      <c r="R273" s="23"/>
      <c r="U273" s="29"/>
      <c r="V273" s="133"/>
      <c r="X273" s="29"/>
      <c r="Y273" s="133"/>
      <c r="AC273" s="131"/>
      <c r="AD273" s="131"/>
      <c r="AE273" s="133"/>
    </row>
    <row r="274" spans="1:31" ht="60.75" thickBot="1" x14ac:dyDescent="0.3">
      <c r="A274" s="82"/>
      <c r="B274" s="77" t="s">
        <v>2774</v>
      </c>
      <c r="C274" s="41">
        <v>165</v>
      </c>
      <c r="D274" s="40">
        <v>2330</v>
      </c>
      <c r="E274" s="41">
        <v>4330</v>
      </c>
      <c r="F274" s="40">
        <v>4330</v>
      </c>
      <c r="G274" s="41">
        <v>4330</v>
      </c>
      <c r="H274" s="40">
        <v>4330</v>
      </c>
      <c r="I274" s="36"/>
      <c r="J274" s="40"/>
      <c r="K274" s="36"/>
      <c r="L274" s="40"/>
      <c r="M274" s="36"/>
      <c r="N274" s="43">
        <v>15638.146449999997</v>
      </c>
      <c r="O274" s="44">
        <v>16224.942359999999</v>
      </c>
      <c r="P274" s="55" t="s">
        <v>233</v>
      </c>
      <c r="Q274" s="60" t="s">
        <v>234</v>
      </c>
      <c r="R274" s="23"/>
      <c r="U274" s="29"/>
      <c r="V274" s="133"/>
      <c r="X274" s="29"/>
      <c r="Y274" s="133"/>
      <c r="AA274" s="126"/>
      <c r="AB274" s="126"/>
      <c r="AC274" s="131"/>
      <c r="AD274" s="131"/>
      <c r="AE274" s="133"/>
    </row>
    <row r="275" spans="1:31" ht="36.75" thickBot="1" x14ac:dyDescent="0.3">
      <c r="A275" s="82"/>
      <c r="B275" s="77" t="s">
        <v>2773</v>
      </c>
      <c r="C275" s="41">
        <v>183</v>
      </c>
      <c r="D275" s="40">
        <v>367</v>
      </c>
      <c r="E275" s="41">
        <v>794</v>
      </c>
      <c r="F275" s="40">
        <v>794</v>
      </c>
      <c r="G275" s="41">
        <v>794</v>
      </c>
      <c r="H275" s="40">
        <v>794</v>
      </c>
      <c r="I275" s="36"/>
      <c r="J275" s="40"/>
      <c r="K275" s="36"/>
      <c r="L275" s="40"/>
      <c r="M275" s="36"/>
      <c r="N275" s="43">
        <v>6628.598359999999</v>
      </c>
      <c r="O275" s="44">
        <v>6038.5894099999996</v>
      </c>
      <c r="P275" s="55" t="s">
        <v>235</v>
      </c>
      <c r="Q275" s="60" t="s">
        <v>236</v>
      </c>
      <c r="R275" s="23"/>
      <c r="U275" s="29"/>
      <c r="V275" s="133"/>
      <c r="X275" s="29"/>
      <c r="Y275" s="133"/>
      <c r="AA275" s="126"/>
      <c r="AB275" s="126"/>
      <c r="AC275" s="131"/>
      <c r="AD275" s="131"/>
      <c r="AE275" s="133"/>
    </row>
    <row r="276" spans="1:31" ht="16.5" thickBot="1" x14ac:dyDescent="0.3">
      <c r="A276" s="82"/>
      <c r="B276" s="75" t="s">
        <v>1094</v>
      </c>
      <c r="C276" s="41">
        <v>3352</v>
      </c>
      <c r="D276" s="40">
        <v>6956</v>
      </c>
      <c r="E276" s="41">
        <v>12989</v>
      </c>
      <c r="F276" s="40">
        <v>12989</v>
      </c>
      <c r="G276" s="41">
        <v>12989</v>
      </c>
      <c r="H276" s="40">
        <v>12989</v>
      </c>
      <c r="I276" s="36"/>
      <c r="J276" s="40"/>
      <c r="K276" s="36"/>
      <c r="L276" s="40"/>
      <c r="M276" s="36"/>
      <c r="N276" s="43">
        <v>135562.87540999998</v>
      </c>
      <c r="O276" s="44">
        <v>153447.00425</v>
      </c>
      <c r="P276" s="34" t="s">
        <v>848</v>
      </c>
      <c r="Q276" s="10" t="s">
        <v>848</v>
      </c>
      <c r="R276" s="23"/>
      <c r="U276" s="29"/>
      <c r="V276" s="133"/>
      <c r="X276" s="29"/>
      <c r="Y276" s="133"/>
      <c r="AA276" s="126"/>
      <c r="AB276" s="126"/>
      <c r="AC276" s="131"/>
      <c r="AD276" s="131"/>
      <c r="AE276" s="133"/>
    </row>
    <row r="277" spans="1:31" ht="16.5" thickBot="1" x14ac:dyDescent="0.3">
      <c r="A277" s="147" t="s">
        <v>29</v>
      </c>
      <c r="B277" s="148"/>
      <c r="C277" s="6">
        <f>SUM(C278:C292)</f>
        <v>6007.280999999999</v>
      </c>
      <c r="D277" s="6">
        <f t="shared" ref="D277:H277" si="18">SUM(D278:D292)</f>
        <v>19651.2</v>
      </c>
      <c r="E277" s="6">
        <f t="shared" si="18"/>
        <v>29153.439999999999</v>
      </c>
      <c r="F277" s="6">
        <f t="shared" si="18"/>
        <v>29153.439999999999</v>
      </c>
      <c r="G277" s="6">
        <f t="shared" si="18"/>
        <v>29153.439999999999</v>
      </c>
      <c r="H277" s="6">
        <f t="shared" si="18"/>
        <v>29153.439999999999</v>
      </c>
      <c r="I277" s="143" t="s">
        <v>2569</v>
      </c>
      <c r="J277" s="143"/>
      <c r="K277" s="143"/>
      <c r="L277" s="143"/>
      <c r="M277" s="143"/>
      <c r="N277" s="6">
        <f>SUM(N278:N292)</f>
        <v>313811.77526999998</v>
      </c>
      <c r="O277" s="6">
        <f>SUM(O278:O292)</f>
        <v>333628.59438000002</v>
      </c>
      <c r="P277" s="59"/>
      <c r="Q277" s="59"/>
      <c r="R277" s="4"/>
      <c r="U277" s="29"/>
      <c r="V277" s="133"/>
      <c r="X277" s="29"/>
      <c r="Y277" s="133"/>
      <c r="AA277" s="126"/>
      <c r="AB277" s="126"/>
      <c r="AC277" s="131"/>
      <c r="AD277" s="131"/>
      <c r="AE277" s="133"/>
    </row>
    <row r="278" spans="1:31" ht="26.25" customHeight="1" thickBot="1" x14ac:dyDescent="0.3">
      <c r="A278" s="82"/>
      <c r="B278" s="77" t="s">
        <v>2498</v>
      </c>
      <c r="C278" s="41">
        <v>272.40100000000001</v>
      </c>
      <c r="D278" s="40">
        <v>557.68200000000002</v>
      </c>
      <c r="E278" s="41">
        <v>834.62699999999995</v>
      </c>
      <c r="F278" s="40">
        <v>834.62699999999995</v>
      </c>
      <c r="G278" s="41">
        <v>834.62699999999995</v>
      </c>
      <c r="H278" s="40">
        <v>834.62699999999995</v>
      </c>
      <c r="I278" s="36"/>
      <c r="J278" s="40"/>
      <c r="K278" s="36"/>
      <c r="L278" s="40"/>
      <c r="M278" s="36"/>
      <c r="N278" s="43">
        <v>3677.1750200000001</v>
      </c>
      <c r="O278" s="44">
        <v>4229.6161700000002</v>
      </c>
      <c r="P278" s="55" t="s">
        <v>237</v>
      </c>
      <c r="Q278" s="60" t="s">
        <v>2923</v>
      </c>
      <c r="R278" s="23"/>
      <c r="U278" s="29"/>
      <c r="V278" s="133"/>
      <c r="X278" s="29"/>
      <c r="Y278" s="133"/>
      <c r="AA278" s="126"/>
      <c r="AB278" s="126"/>
      <c r="AC278" s="131"/>
      <c r="AD278" s="131"/>
      <c r="AE278" s="133"/>
    </row>
    <row r="279" spans="1:31" ht="36.75" thickBot="1" x14ac:dyDescent="0.3">
      <c r="A279" s="82"/>
      <c r="B279" s="77"/>
      <c r="C279" s="41"/>
      <c r="D279" s="40"/>
      <c r="E279" s="41"/>
      <c r="F279" s="40"/>
      <c r="G279" s="41"/>
      <c r="H279" s="40"/>
      <c r="I279" s="36"/>
      <c r="J279" s="40"/>
      <c r="K279" s="36"/>
      <c r="L279" s="40"/>
      <c r="M279" s="36"/>
      <c r="N279" s="43"/>
      <c r="O279" s="44"/>
      <c r="P279" s="55" t="s">
        <v>238</v>
      </c>
      <c r="Q279" s="60" t="s">
        <v>239</v>
      </c>
      <c r="R279" s="23"/>
      <c r="U279" s="29"/>
      <c r="V279" s="133"/>
      <c r="X279" s="29"/>
      <c r="Y279" s="133"/>
      <c r="AC279" s="131"/>
      <c r="AD279" s="131"/>
      <c r="AE279" s="133"/>
    </row>
    <row r="280" spans="1:31" ht="24.75" thickBot="1" x14ac:dyDescent="0.3">
      <c r="A280" s="82"/>
      <c r="B280" s="77"/>
      <c r="C280" s="41"/>
      <c r="D280" s="40"/>
      <c r="E280" s="41"/>
      <c r="F280" s="40"/>
      <c r="G280" s="41"/>
      <c r="H280" s="40"/>
      <c r="I280" s="36"/>
      <c r="J280" s="40"/>
      <c r="K280" s="36"/>
      <c r="L280" s="40"/>
      <c r="M280" s="36"/>
      <c r="N280" s="43"/>
      <c r="O280" s="44"/>
      <c r="P280" s="55" t="s">
        <v>240</v>
      </c>
      <c r="Q280" s="60" t="s">
        <v>241</v>
      </c>
      <c r="R280" s="23"/>
      <c r="U280" s="29"/>
      <c r="V280" s="133"/>
      <c r="X280" s="29"/>
      <c r="Y280" s="133"/>
      <c r="AC280" s="131"/>
      <c r="AD280" s="131"/>
      <c r="AE280" s="133"/>
    </row>
    <row r="281" spans="1:31" ht="24.75" thickBot="1" x14ac:dyDescent="0.3">
      <c r="A281" s="82"/>
      <c r="B281" s="77"/>
      <c r="C281" s="41"/>
      <c r="D281" s="40"/>
      <c r="E281" s="41"/>
      <c r="F281" s="40"/>
      <c r="G281" s="41"/>
      <c r="H281" s="40"/>
      <c r="I281" s="36"/>
      <c r="J281" s="40"/>
      <c r="K281" s="36"/>
      <c r="L281" s="40"/>
      <c r="M281" s="36"/>
      <c r="N281" s="43"/>
      <c r="O281" s="44"/>
      <c r="P281" s="55" t="s">
        <v>242</v>
      </c>
      <c r="Q281" s="60" t="s">
        <v>243</v>
      </c>
      <c r="R281" s="23"/>
      <c r="U281" s="29"/>
      <c r="V281" s="133"/>
      <c r="X281" s="29"/>
      <c r="Y281" s="133"/>
      <c r="AC281" s="131"/>
      <c r="AD281" s="131"/>
      <c r="AE281" s="133"/>
    </row>
    <row r="282" spans="1:31" ht="36.75" thickBot="1" x14ac:dyDescent="0.3">
      <c r="A282" s="82"/>
      <c r="B282" s="77"/>
      <c r="C282" s="41"/>
      <c r="D282" s="40"/>
      <c r="E282" s="41"/>
      <c r="F282" s="40"/>
      <c r="G282" s="41"/>
      <c r="H282" s="40"/>
      <c r="I282" s="36"/>
      <c r="J282" s="40"/>
      <c r="K282" s="36"/>
      <c r="L282" s="40"/>
      <c r="M282" s="36"/>
      <c r="N282" s="43"/>
      <c r="O282" s="44"/>
      <c r="P282" s="55" t="s">
        <v>244</v>
      </c>
      <c r="Q282" s="60" t="s">
        <v>245</v>
      </c>
      <c r="R282" s="23"/>
      <c r="U282" s="29"/>
      <c r="V282" s="133"/>
      <c r="X282" s="29"/>
      <c r="Y282" s="133"/>
      <c r="AC282" s="131"/>
      <c r="AD282" s="131"/>
      <c r="AE282" s="133"/>
    </row>
    <row r="283" spans="1:31" ht="24.75" thickBot="1" x14ac:dyDescent="0.3">
      <c r="A283" s="82"/>
      <c r="B283" s="77" t="s">
        <v>2499</v>
      </c>
      <c r="C283" s="41">
        <v>1530.741</v>
      </c>
      <c r="D283" s="40">
        <v>3126.6410000000001</v>
      </c>
      <c r="E283" s="41">
        <v>5476.2929999999997</v>
      </c>
      <c r="F283" s="40">
        <v>5476.2929999999997</v>
      </c>
      <c r="G283" s="41">
        <v>5476.2929999999997</v>
      </c>
      <c r="H283" s="40">
        <v>5476.2929999999997</v>
      </c>
      <c r="I283" s="36"/>
      <c r="J283" s="40"/>
      <c r="K283" s="36"/>
      <c r="L283" s="40"/>
      <c r="M283" s="36"/>
      <c r="N283" s="43">
        <v>59371.931140000008</v>
      </c>
      <c r="O283" s="44">
        <v>60574.975389999992</v>
      </c>
      <c r="P283" s="55" t="s">
        <v>246</v>
      </c>
      <c r="Q283" s="60" t="s">
        <v>247</v>
      </c>
      <c r="R283" s="23"/>
      <c r="U283" s="29"/>
      <c r="V283" s="133"/>
      <c r="X283" s="29"/>
      <c r="Y283" s="133"/>
      <c r="AA283" s="126"/>
      <c r="AB283" s="126"/>
      <c r="AC283" s="131"/>
      <c r="AD283" s="131"/>
      <c r="AE283" s="133"/>
    </row>
    <row r="284" spans="1:31" ht="36.75" thickBot="1" x14ac:dyDescent="0.3">
      <c r="A284" s="82"/>
      <c r="B284" s="77"/>
      <c r="C284" s="41"/>
      <c r="D284" s="40"/>
      <c r="E284" s="41"/>
      <c r="F284" s="40"/>
      <c r="G284" s="41"/>
      <c r="H284" s="40"/>
      <c r="I284" s="36"/>
      <c r="J284" s="40"/>
      <c r="K284" s="36"/>
      <c r="L284" s="40"/>
      <c r="M284" s="36"/>
      <c r="N284" s="43"/>
      <c r="O284" s="44"/>
      <c r="P284" s="55" t="s">
        <v>248</v>
      </c>
      <c r="Q284" s="60" t="s">
        <v>249</v>
      </c>
      <c r="R284" s="23"/>
      <c r="U284" s="29"/>
      <c r="V284" s="133"/>
      <c r="X284" s="29"/>
      <c r="Y284" s="133"/>
      <c r="AC284" s="131"/>
      <c r="AD284" s="131"/>
      <c r="AE284" s="133"/>
    </row>
    <row r="285" spans="1:31" ht="24.75" thickBot="1" x14ac:dyDescent="0.3">
      <c r="A285" s="82"/>
      <c r="B285" s="77" t="s">
        <v>2500</v>
      </c>
      <c r="C285" s="41">
        <v>581.61699999999996</v>
      </c>
      <c r="D285" s="40">
        <v>1900.655</v>
      </c>
      <c r="E285" s="41">
        <v>2529.0349999999999</v>
      </c>
      <c r="F285" s="40">
        <v>2529.0349999999999</v>
      </c>
      <c r="G285" s="41">
        <v>2529.0349999999999</v>
      </c>
      <c r="H285" s="40">
        <v>2529.0349999999999</v>
      </c>
      <c r="I285" s="36"/>
      <c r="J285" s="40"/>
      <c r="K285" s="36"/>
      <c r="L285" s="40"/>
      <c r="M285" s="36"/>
      <c r="N285" s="43">
        <v>17903.725850000003</v>
      </c>
      <c r="O285" s="44">
        <v>21753.649799999996</v>
      </c>
      <c r="P285" s="55" t="s">
        <v>250</v>
      </c>
      <c r="Q285" s="60" t="s">
        <v>251</v>
      </c>
      <c r="R285" s="23"/>
      <c r="U285" s="29"/>
      <c r="V285" s="133"/>
      <c r="X285" s="29"/>
      <c r="Y285" s="133"/>
      <c r="AA285" s="126"/>
      <c r="AB285" s="126"/>
      <c r="AC285" s="131"/>
      <c r="AD285" s="131"/>
      <c r="AE285" s="133"/>
    </row>
    <row r="286" spans="1:31" ht="24.75" thickBot="1" x14ac:dyDescent="0.3">
      <c r="A286" s="82"/>
      <c r="B286" s="77"/>
      <c r="C286" s="41"/>
      <c r="D286" s="40"/>
      <c r="E286" s="41"/>
      <c r="F286" s="40"/>
      <c r="G286" s="41"/>
      <c r="H286" s="40"/>
      <c r="I286" s="36"/>
      <c r="J286" s="40"/>
      <c r="K286" s="36"/>
      <c r="L286" s="40"/>
      <c r="M286" s="36"/>
      <c r="N286" s="43"/>
      <c r="O286" s="44"/>
      <c r="P286" s="55" t="s">
        <v>1563</v>
      </c>
      <c r="Q286" s="60" t="s">
        <v>1564</v>
      </c>
      <c r="R286" s="23"/>
      <c r="U286" s="29"/>
      <c r="V286" s="133"/>
      <c r="X286" s="29"/>
      <c r="Y286" s="133"/>
      <c r="AC286" s="131"/>
      <c r="AD286" s="131"/>
      <c r="AE286" s="133"/>
    </row>
    <row r="287" spans="1:31" ht="24.75" thickBot="1" x14ac:dyDescent="0.3">
      <c r="A287" s="82"/>
      <c r="B287" s="77" t="s">
        <v>2501</v>
      </c>
      <c r="C287" s="41">
        <v>2275.9969999999998</v>
      </c>
      <c r="D287" s="40">
        <v>11286.403</v>
      </c>
      <c r="E287" s="41">
        <v>16649.866999999998</v>
      </c>
      <c r="F287" s="40">
        <v>16649.866999999998</v>
      </c>
      <c r="G287" s="41">
        <v>16649.866999999998</v>
      </c>
      <c r="H287" s="40">
        <v>16649.866999999998</v>
      </c>
      <c r="I287" s="36"/>
      <c r="J287" s="40"/>
      <c r="K287" s="36"/>
      <c r="L287" s="40"/>
      <c r="M287" s="36"/>
      <c r="N287" s="43">
        <v>108590.17578000001</v>
      </c>
      <c r="O287" s="44">
        <v>114477.67792</v>
      </c>
      <c r="P287" s="55" t="s">
        <v>252</v>
      </c>
      <c r="Q287" s="60" t="s">
        <v>2924</v>
      </c>
      <c r="R287" s="23"/>
      <c r="U287" s="29"/>
      <c r="V287" s="133"/>
      <c r="X287" s="29"/>
      <c r="Y287" s="133"/>
      <c r="AA287" s="126"/>
      <c r="AB287" s="126"/>
      <c r="AC287" s="131"/>
      <c r="AD287" s="131"/>
      <c r="AE287" s="133"/>
    </row>
    <row r="288" spans="1:31" ht="28.5" customHeight="1" thickBot="1" x14ac:dyDescent="0.3">
      <c r="A288" s="82"/>
      <c r="B288" s="77"/>
      <c r="C288" s="41"/>
      <c r="D288" s="40"/>
      <c r="E288" s="41"/>
      <c r="F288" s="40"/>
      <c r="G288" s="41"/>
      <c r="H288" s="40"/>
      <c r="I288" s="36"/>
      <c r="J288" s="40"/>
      <c r="K288" s="36"/>
      <c r="L288" s="40"/>
      <c r="M288" s="36"/>
      <c r="N288" s="43"/>
      <c r="O288" s="44"/>
      <c r="P288" s="55" t="s">
        <v>253</v>
      </c>
      <c r="Q288" s="60" t="s">
        <v>254</v>
      </c>
      <c r="R288" s="23"/>
      <c r="U288" s="29"/>
      <c r="V288" s="133"/>
      <c r="X288" s="29"/>
      <c r="Y288" s="133"/>
      <c r="AC288" s="131"/>
      <c r="AD288" s="131"/>
      <c r="AE288" s="133"/>
    </row>
    <row r="289" spans="1:31" ht="36.75" thickBot="1" x14ac:dyDescent="0.3">
      <c r="A289" s="82"/>
      <c r="B289" s="77" t="s">
        <v>2502</v>
      </c>
      <c r="C289" s="41">
        <v>0</v>
      </c>
      <c r="D289" s="40">
        <v>0</v>
      </c>
      <c r="E289" s="41">
        <v>0</v>
      </c>
      <c r="F289" s="40">
        <v>0</v>
      </c>
      <c r="G289" s="41">
        <v>0</v>
      </c>
      <c r="H289" s="40">
        <v>0</v>
      </c>
      <c r="I289" s="36"/>
      <c r="J289" s="40"/>
      <c r="K289" s="36"/>
      <c r="L289" s="40"/>
      <c r="M289" s="36"/>
      <c r="N289" s="43">
        <v>38087.187679999995</v>
      </c>
      <c r="O289" s="44">
        <v>41523.88205</v>
      </c>
      <c r="P289" s="55" t="s">
        <v>255</v>
      </c>
      <c r="Q289" s="60" t="s">
        <v>256</v>
      </c>
      <c r="R289" s="23"/>
      <c r="U289" s="29"/>
      <c r="V289" s="133"/>
      <c r="X289" s="29"/>
      <c r="Y289" s="133"/>
      <c r="AA289" s="126"/>
      <c r="AB289" s="126"/>
      <c r="AC289" s="131"/>
      <c r="AD289" s="131"/>
      <c r="AE289" s="133"/>
    </row>
    <row r="290" spans="1:31" ht="36.75" thickBot="1" x14ac:dyDescent="0.3">
      <c r="A290" s="82"/>
      <c r="B290" s="77"/>
      <c r="C290" s="41"/>
      <c r="D290" s="40"/>
      <c r="E290" s="41"/>
      <c r="F290" s="40"/>
      <c r="G290" s="41"/>
      <c r="H290" s="40"/>
      <c r="I290" s="36"/>
      <c r="J290" s="40"/>
      <c r="K290" s="36"/>
      <c r="L290" s="40"/>
      <c r="M290" s="36"/>
      <c r="N290" s="43"/>
      <c r="O290" s="44"/>
      <c r="P290" s="55" t="s">
        <v>257</v>
      </c>
      <c r="Q290" s="60" t="s">
        <v>258</v>
      </c>
      <c r="R290" s="23"/>
      <c r="U290" s="29"/>
      <c r="V290" s="133"/>
      <c r="X290" s="29"/>
      <c r="Y290" s="133"/>
      <c r="AC290" s="131"/>
      <c r="AD290" s="131"/>
      <c r="AE290" s="133"/>
    </row>
    <row r="291" spans="1:31" ht="24.75" thickBot="1" x14ac:dyDescent="0.3">
      <c r="A291" s="82"/>
      <c r="B291" s="77"/>
      <c r="C291" s="41"/>
      <c r="D291" s="40"/>
      <c r="E291" s="41"/>
      <c r="F291" s="40"/>
      <c r="G291" s="41"/>
      <c r="H291" s="40"/>
      <c r="I291" s="36"/>
      <c r="J291" s="40"/>
      <c r="K291" s="36"/>
      <c r="L291" s="40"/>
      <c r="M291" s="36"/>
      <c r="N291" s="43"/>
      <c r="O291" s="44"/>
      <c r="P291" s="55" t="s">
        <v>259</v>
      </c>
      <c r="Q291" s="60" t="s">
        <v>260</v>
      </c>
      <c r="R291" s="23"/>
      <c r="U291" s="29"/>
      <c r="V291" s="133"/>
      <c r="X291" s="29"/>
      <c r="Y291" s="133"/>
      <c r="AC291" s="131"/>
      <c r="AD291" s="131"/>
      <c r="AE291" s="133"/>
    </row>
    <row r="292" spans="1:31" ht="16.5" thickBot="1" x14ac:dyDescent="0.3">
      <c r="A292" s="82"/>
      <c r="B292" s="75" t="s">
        <v>1094</v>
      </c>
      <c r="C292" s="41">
        <v>1346.5250000000001</v>
      </c>
      <c r="D292" s="40">
        <v>2779.819</v>
      </c>
      <c r="E292" s="41">
        <v>3663.6179999999999</v>
      </c>
      <c r="F292" s="40">
        <v>3663.6179999999999</v>
      </c>
      <c r="G292" s="41">
        <v>3663.6179999999999</v>
      </c>
      <c r="H292" s="40">
        <v>3663.6179999999999</v>
      </c>
      <c r="I292" s="36"/>
      <c r="J292" s="40"/>
      <c r="K292" s="36"/>
      <c r="L292" s="40"/>
      <c r="M292" s="36"/>
      <c r="N292" s="43">
        <v>86181.579799999978</v>
      </c>
      <c r="O292" s="44">
        <v>91068.793050000007</v>
      </c>
      <c r="P292" s="34" t="s">
        <v>848</v>
      </c>
      <c r="Q292" s="10" t="s">
        <v>848</v>
      </c>
      <c r="R292" s="23"/>
      <c r="U292" s="29"/>
      <c r="V292" s="133"/>
      <c r="X292" s="29"/>
      <c r="Y292" s="133"/>
      <c r="AA292" s="126"/>
      <c r="AB292" s="126"/>
      <c r="AC292" s="131"/>
      <c r="AD292" s="131"/>
      <c r="AE292" s="133"/>
    </row>
    <row r="293" spans="1:31" ht="16.5" thickBot="1" x14ac:dyDescent="0.3">
      <c r="A293" s="147" t="s">
        <v>30</v>
      </c>
      <c r="B293" s="148"/>
      <c r="C293" s="6">
        <f>SUM(C294:C302)</f>
        <v>19500</v>
      </c>
      <c r="D293" s="6">
        <f t="shared" ref="D293:H293" si="19">SUM(D294:D302)</f>
        <v>30800</v>
      </c>
      <c r="E293" s="6">
        <f t="shared" si="19"/>
        <v>32400</v>
      </c>
      <c r="F293" s="135" t="s">
        <v>2569</v>
      </c>
      <c r="G293" s="135"/>
      <c r="H293" s="6">
        <f t="shared" si="19"/>
        <v>36400</v>
      </c>
      <c r="I293" s="143" t="s">
        <v>2569</v>
      </c>
      <c r="J293" s="143"/>
      <c r="K293" s="143"/>
      <c r="L293" s="143"/>
      <c r="M293" s="143"/>
      <c r="N293" s="6">
        <f>SUM(N294:N302)</f>
        <v>42477553.551980004</v>
      </c>
      <c r="O293" s="6">
        <f>SUM(O294:O302)</f>
        <v>44384585.361449994</v>
      </c>
      <c r="P293" s="59"/>
      <c r="Q293" s="59"/>
      <c r="R293" s="4"/>
      <c r="U293" s="29"/>
      <c r="V293" s="133"/>
      <c r="X293" s="29"/>
      <c r="Y293" s="133"/>
      <c r="AA293" s="127"/>
      <c r="AB293" s="127"/>
      <c r="AC293" s="131"/>
      <c r="AD293" s="131"/>
      <c r="AE293" s="133"/>
    </row>
    <row r="294" spans="1:31" ht="16.5" thickBot="1" x14ac:dyDescent="0.3">
      <c r="A294" s="82"/>
      <c r="B294" s="77" t="s">
        <v>2772</v>
      </c>
      <c r="C294" s="41">
        <v>600</v>
      </c>
      <c r="D294" s="40">
        <v>2600</v>
      </c>
      <c r="E294" s="41">
        <v>2600</v>
      </c>
      <c r="F294" s="136" t="s">
        <v>2569</v>
      </c>
      <c r="G294" s="136"/>
      <c r="H294" s="40">
        <v>2600</v>
      </c>
      <c r="I294" s="36"/>
      <c r="J294" s="40"/>
      <c r="K294" s="36"/>
      <c r="L294" s="40"/>
      <c r="M294" s="36"/>
      <c r="N294" s="43">
        <v>27240.77521</v>
      </c>
      <c r="O294" s="44">
        <v>44459.739010000005</v>
      </c>
      <c r="P294" s="64" t="s">
        <v>261</v>
      </c>
      <c r="Q294" s="60" t="s">
        <v>2984</v>
      </c>
      <c r="R294" s="23"/>
      <c r="U294" s="29"/>
      <c r="V294" s="133"/>
      <c r="X294" s="29"/>
      <c r="Y294" s="133"/>
      <c r="AA294" s="126"/>
      <c r="AB294" s="126"/>
      <c r="AC294" s="131"/>
      <c r="AD294" s="131"/>
      <c r="AE294" s="133"/>
    </row>
    <row r="295" spans="1:31" ht="24.75" thickBot="1" x14ac:dyDescent="0.3">
      <c r="A295" s="82"/>
      <c r="B295" s="77"/>
      <c r="C295" s="41"/>
      <c r="D295" s="40"/>
      <c r="E295" s="41"/>
      <c r="F295" s="40"/>
      <c r="G295" s="41"/>
      <c r="H295" s="40"/>
      <c r="I295" s="36"/>
      <c r="J295" s="40"/>
      <c r="K295" s="36"/>
      <c r="L295" s="40"/>
      <c r="M295" s="36"/>
      <c r="N295" s="43"/>
      <c r="O295" s="44"/>
      <c r="P295" s="64" t="s">
        <v>262</v>
      </c>
      <c r="Q295" s="60" t="s">
        <v>2985</v>
      </c>
      <c r="R295" s="23"/>
      <c r="U295" s="29"/>
      <c r="V295" s="133"/>
      <c r="X295" s="29"/>
      <c r="Y295" s="133"/>
      <c r="AC295" s="131"/>
      <c r="AD295" s="131"/>
      <c r="AE295" s="133"/>
    </row>
    <row r="296" spans="1:31" ht="24.75" thickBot="1" x14ac:dyDescent="0.3">
      <c r="A296" s="82"/>
      <c r="B296" s="77"/>
      <c r="C296" s="41"/>
      <c r="D296" s="40"/>
      <c r="E296" s="41"/>
      <c r="F296" s="40"/>
      <c r="G296" s="41"/>
      <c r="H296" s="40"/>
      <c r="I296" s="36"/>
      <c r="J296" s="40"/>
      <c r="K296" s="36"/>
      <c r="L296" s="40"/>
      <c r="M296" s="36"/>
      <c r="N296" s="43"/>
      <c r="O296" s="44"/>
      <c r="P296" s="64" t="s">
        <v>263</v>
      </c>
      <c r="Q296" s="60" t="s">
        <v>2986</v>
      </c>
      <c r="R296" s="23"/>
      <c r="U296" s="29"/>
      <c r="V296" s="133"/>
      <c r="X296" s="29"/>
      <c r="Y296" s="133"/>
      <c r="AC296" s="131"/>
      <c r="AD296" s="131"/>
      <c r="AE296" s="133"/>
    </row>
    <row r="297" spans="1:31" ht="24.75" thickBot="1" x14ac:dyDescent="0.3">
      <c r="A297" s="82"/>
      <c r="B297" s="77" t="s">
        <v>2771</v>
      </c>
      <c r="C297" s="41">
        <v>0</v>
      </c>
      <c r="D297" s="40">
        <v>0</v>
      </c>
      <c r="E297" s="41">
        <v>0</v>
      </c>
      <c r="F297" s="136" t="s">
        <v>2569</v>
      </c>
      <c r="G297" s="136"/>
      <c r="H297" s="40">
        <v>0</v>
      </c>
      <c r="I297" s="36"/>
      <c r="J297" s="40"/>
      <c r="K297" s="36"/>
      <c r="L297" s="40"/>
      <c r="M297" s="36"/>
      <c r="N297" s="43">
        <v>28979027.942000005</v>
      </c>
      <c r="O297" s="44">
        <v>29893780.331769999</v>
      </c>
      <c r="P297" s="55" t="s">
        <v>264</v>
      </c>
      <c r="Q297" s="60" t="s">
        <v>265</v>
      </c>
      <c r="R297" s="23"/>
      <c r="U297" s="29"/>
      <c r="V297" s="133"/>
      <c r="X297" s="29"/>
      <c r="Y297" s="133"/>
      <c r="AA297" s="126"/>
      <c r="AB297" s="126"/>
      <c r="AC297" s="131"/>
      <c r="AD297" s="131"/>
      <c r="AE297" s="133"/>
    </row>
    <row r="298" spans="1:31" ht="24.75" thickBot="1" x14ac:dyDescent="0.3">
      <c r="A298" s="82"/>
      <c r="B298" s="77"/>
      <c r="C298" s="41"/>
      <c r="D298" s="40"/>
      <c r="E298" s="41"/>
      <c r="F298" s="40"/>
      <c r="G298" s="41"/>
      <c r="H298" s="40"/>
      <c r="I298" s="36"/>
      <c r="J298" s="40"/>
      <c r="K298" s="36"/>
      <c r="L298" s="40"/>
      <c r="M298" s="36"/>
      <c r="N298" s="43"/>
      <c r="O298" s="44"/>
      <c r="P298" s="55" t="s">
        <v>266</v>
      </c>
      <c r="Q298" s="60" t="s">
        <v>267</v>
      </c>
      <c r="R298" s="23"/>
      <c r="U298" s="29"/>
      <c r="V298" s="133"/>
      <c r="X298" s="29"/>
      <c r="Y298" s="133"/>
      <c r="AC298" s="131"/>
      <c r="AD298" s="131"/>
      <c r="AE298" s="133"/>
    </row>
    <row r="299" spans="1:31" ht="60.75" thickBot="1" x14ac:dyDescent="0.3">
      <c r="A299" s="82"/>
      <c r="B299" s="77"/>
      <c r="C299" s="41"/>
      <c r="D299" s="40"/>
      <c r="E299" s="41"/>
      <c r="F299" s="40"/>
      <c r="G299" s="41"/>
      <c r="H299" s="40"/>
      <c r="I299" s="36"/>
      <c r="J299" s="40"/>
      <c r="K299" s="36"/>
      <c r="L299" s="40"/>
      <c r="M299" s="36"/>
      <c r="N299" s="43"/>
      <c r="O299" s="44"/>
      <c r="P299" s="55" t="s">
        <v>268</v>
      </c>
      <c r="Q299" s="60" t="s">
        <v>269</v>
      </c>
      <c r="R299" s="23"/>
      <c r="U299" s="29"/>
      <c r="V299" s="133"/>
      <c r="X299" s="29"/>
      <c r="Y299" s="133"/>
      <c r="AC299" s="131"/>
      <c r="AD299" s="131"/>
      <c r="AE299" s="133"/>
    </row>
    <row r="300" spans="1:31" ht="16.5" thickBot="1" x14ac:dyDescent="0.3">
      <c r="A300" s="82"/>
      <c r="B300" s="77" t="s">
        <v>2770</v>
      </c>
      <c r="C300" s="41">
        <v>18000</v>
      </c>
      <c r="D300" s="40">
        <v>26000</v>
      </c>
      <c r="E300" s="41">
        <v>27000</v>
      </c>
      <c r="F300" s="136" t="s">
        <v>2569</v>
      </c>
      <c r="G300" s="136"/>
      <c r="H300" s="40">
        <v>31000</v>
      </c>
      <c r="I300" s="36"/>
      <c r="J300" s="40"/>
      <c r="K300" s="36"/>
      <c r="L300" s="40"/>
      <c r="M300" s="36"/>
      <c r="N300" s="43">
        <v>13446311.880289998</v>
      </c>
      <c r="O300" s="44">
        <v>14418892.705209998</v>
      </c>
      <c r="P300" s="64" t="s">
        <v>270</v>
      </c>
      <c r="Q300" s="60" t="s">
        <v>271</v>
      </c>
      <c r="R300" s="23"/>
      <c r="U300" s="29"/>
      <c r="V300" s="133"/>
      <c r="X300" s="29"/>
      <c r="Y300" s="133"/>
      <c r="AA300" s="126"/>
      <c r="AB300" s="126"/>
      <c r="AC300" s="131"/>
      <c r="AD300" s="131"/>
      <c r="AE300" s="133"/>
    </row>
    <row r="301" spans="1:31" ht="24.75" thickBot="1" x14ac:dyDescent="0.3">
      <c r="A301" s="82"/>
      <c r="B301" s="77"/>
      <c r="C301" s="41"/>
      <c r="D301" s="40"/>
      <c r="E301" s="41"/>
      <c r="F301" s="40"/>
      <c r="G301" s="41"/>
      <c r="H301" s="40"/>
      <c r="I301" s="36"/>
      <c r="J301" s="40"/>
      <c r="K301" s="36"/>
      <c r="L301" s="40"/>
      <c r="M301" s="36"/>
      <c r="N301" s="43"/>
      <c r="O301" s="44"/>
      <c r="P301" s="55" t="s">
        <v>272</v>
      </c>
      <c r="Q301" s="60" t="s">
        <v>273</v>
      </c>
      <c r="R301" s="23"/>
      <c r="U301" s="29"/>
      <c r="V301" s="133"/>
      <c r="X301" s="29"/>
      <c r="Y301" s="133"/>
      <c r="AC301" s="131"/>
      <c r="AD301" s="131"/>
      <c r="AE301" s="133"/>
    </row>
    <row r="302" spans="1:31" ht="16.5" thickBot="1" x14ac:dyDescent="0.3">
      <c r="A302" s="82"/>
      <c r="B302" s="75" t="s">
        <v>1094</v>
      </c>
      <c r="C302" s="41">
        <v>900</v>
      </c>
      <c r="D302" s="40">
        <v>2200</v>
      </c>
      <c r="E302" s="41">
        <v>2800</v>
      </c>
      <c r="F302" s="136" t="s">
        <v>2569</v>
      </c>
      <c r="G302" s="136"/>
      <c r="H302" s="40">
        <v>2800</v>
      </c>
      <c r="I302" s="36"/>
      <c r="J302" s="40"/>
      <c r="K302" s="36"/>
      <c r="L302" s="40"/>
      <c r="M302" s="36"/>
      <c r="N302" s="43">
        <v>24972.954479999997</v>
      </c>
      <c r="O302" s="44">
        <v>27452.585459999998</v>
      </c>
      <c r="P302" s="34" t="s">
        <v>848</v>
      </c>
      <c r="Q302" s="10" t="s">
        <v>848</v>
      </c>
      <c r="R302" s="23"/>
      <c r="U302" s="29"/>
      <c r="V302" s="133"/>
      <c r="X302" s="29"/>
      <c r="Y302" s="133"/>
      <c r="AA302" s="126"/>
      <c r="AB302" s="126"/>
      <c r="AC302" s="131"/>
      <c r="AD302" s="131"/>
      <c r="AE302" s="133"/>
    </row>
    <row r="303" spans="1:31" ht="16.5" thickBot="1" x14ac:dyDescent="0.3">
      <c r="A303" s="147" t="s">
        <v>10</v>
      </c>
      <c r="B303" s="148"/>
      <c r="C303" s="5">
        <v>0</v>
      </c>
      <c r="D303" s="5">
        <v>-737</v>
      </c>
      <c r="E303" s="5">
        <v>6700</v>
      </c>
      <c r="F303" s="5">
        <v>6700</v>
      </c>
      <c r="G303" s="5">
        <v>6700</v>
      </c>
      <c r="H303" s="5">
        <v>6700</v>
      </c>
      <c r="I303" s="20">
        <v>0</v>
      </c>
      <c r="J303" s="20">
        <v>0</v>
      </c>
      <c r="K303" s="20">
        <v>57</v>
      </c>
      <c r="L303" s="20">
        <v>57</v>
      </c>
      <c r="M303" s="20">
        <v>57</v>
      </c>
      <c r="N303" s="5">
        <f>SUM(N304:N308)</f>
        <v>40708.696920000002</v>
      </c>
      <c r="O303" s="5">
        <f>SUM(O304:O308)</f>
        <v>41542.39703</v>
      </c>
      <c r="P303" s="59"/>
      <c r="Q303" s="74"/>
      <c r="R303" s="22"/>
      <c r="U303" s="29"/>
      <c r="V303" s="133"/>
      <c r="X303" s="29"/>
      <c r="Y303" s="133"/>
      <c r="AA303" s="127"/>
      <c r="AB303" s="127"/>
      <c r="AC303" s="131"/>
      <c r="AD303" s="131"/>
      <c r="AE303" s="133"/>
    </row>
    <row r="304" spans="1:31" ht="24.75" thickBot="1" x14ac:dyDescent="0.3">
      <c r="A304" s="81"/>
      <c r="B304" s="75" t="s">
        <v>2815</v>
      </c>
      <c r="C304" s="137" t="s">
        <v>2562</v>
      </c>
      <c r="D304" s="137"/>
      <c r="E304" s="137"/>
      <c r="F304" s="137"/>
      <c r="G304" s="137"/>
      <c r="H304" s="137"/>
      <c r="I304" s="140" t="s">
        <v>2562</v>
      </c>
      <c r="J304" s="140"/>
      <c r="K304" s="140"/>
      <c r="L304" s="140"/>
      <c r="M304" s="140"/>
      <c r="N304" s="43">
        <v>40708.696920000002</v>
      </c>
      <c r="O304" s="44">
        <v>41542.39703</v>
      </c>
      <c r="P304" s="55" t="s">
        <v>1006</v>
      </c>
      <c r="Q304" s="17" t="s">
        <v>1007</v>
      </c>
      <c r="R304" s="144" t="s">
        <v>2562</v>
      </c>
      <c r="U304" s="29"/>
      <c r="V304" s="133"/>
      <c r="X304" s="29"/>
      <c r="Y304" s="133"/>
      <c r="AA304" s="126"/>
      <c r="AB304" s="126"/>
      <c r="AC304" s="131"/>
      <c r="AD304" s="131"/>
      <c r="AE304" s="133"/>
    </row>
    <row r="305" spans="1:31" ht="24.75" thickBot="1" x14ac:dyDescent="0.3">
      <c r="A305" s="81"/>
      <c r="B305" s="75"/>
      <c r="C305" s="138"/>
      <c r="D305" s="138"/>
      <c r="E305" s="138"/>
      <c r="F305" s="138"/>
      <c r="G305" s="138"/>
      <c r="H305" s="138"/>
      <c r="I305" s="141"/>
      <c r="J305" s="141"/>
      <c r="K305" s="141"/>
      <c r="L305" s="141"/>
      <c r="M305" s="141"/>
      <c r="N305" s="43"/>
      <c r="O305" s="44"/>
      <c r="P305" s="55" t="s">
        <v>1008</v>
      </c>
      <c r="Q305" s="17" t="s">
        <v>1007</v>
      </c>
      <c r="R305" s="145"/>
      <c r="U305" s="29"/>
      <c r="V305" s="133"/>
      <c r="X305" s="29"/>
      <c r="Y305" s="133"/>
      <c r="AC305" s="131"/>
      <c r="AD305" s="131"/>
      <c r="AE305" s="133"/>
    </row>
    <row r="306" spans="1:31" ht="16.5" thickBot="1" x14ac:dyDescent="0.3">
      <c r="A306" s="81"/>
      <c r="B306" s="75"/>
      <c r="C306" s="138"/>
      <c r="D306" s="138"/>
      <c r="E306" s="138"/>
      <c r="F306" s="138"/>
      <c r="G306" s="138"/>
      <c r="H306" s="138"/>
      <c r="I306" s="141"/>
      <c r="J306" s="141"/>
      <c r="K306" s="141"/>
      <c r="L306" s="141"/>
      <c r="M306" s="141"/>
      <c r="N306" s="43"/>
      <c r="O306" s="44"/>
      <c r="P306" s="55" t="s">
        <v>1009</v>
      </c>
      <c r="Q306" s="17" t="s">
        <v>1007</v>
      </c>
      <c r="R306" s="145"/>
      <c r="U306" s="29"/>
      <c r="V306" s="133"/>
      <c r="X306" s="29"/>
      <c r="Y306" s="133"/>
      <c r="AC306" s="131"/>
      <c r="AD306" s="131"/>
      <c r="AE306" s="133"/>
    </row>
    <row r="307" spans="1:31" ht="24.75" thickBot="1" x14ac:dyDescent="0.3">
      <c r="A307" s="81"/>
      <c r="B307" s="75"/>
      <c r="C307" s="138"/>
      <c r="D307" s="138"/>
      <c r="E307" s="138"/>
      <c r="F307" s="138"/>
      <c r="G307" s="138"/>
      <c r="H307" s="138"/>
      <c r="I307" s="141"/>
      <c r="J307" s="141"/>
      <c r="K307" s="141"/>
      <c r="L307" s="141"/>
      <c r="M307" s="141"/>
      <c r="N307" s="43"/>
      <c r="O307" s="44"/>
      <c r="P307" s="55" t="s">
        <v>1010</v>
      </c>
      <c r="Q307" s="17" t="s">
        <v>1007</v>
      </c>
      <c r="R307" s="145"/>
      <c r="U307" s="29"/>
      <c r="V307" s="133"/>
      <c r="X307" s="29"/>
      <c r="Y307" s="133"/>
      <c r="AC307" s="131"/>
      <c r="AD307" s="131"/>
      <c r="AE307" s="133"/>
    </row>
    <row r="308" spans="1:31" ht="16.5" thickBot="1" x14ac:dyDescent="0.3">
      <c r="A308" s="81"/>
      <c r="B308" s="75" t="s">
        <v>1094</v>
      </c>
      <c r="C308" s="139"/>
      <c r="D308" s="139"/>
      <c r="E308" s="139"/>
      <c r="F308" s="139"/>
      <c r="G308" s="139"/>
      <c r="H308" s="139"/>
      <c r="I308" s="142"/>
      <c r="J308" s="142"/>
      <c r="K308" s="142"/>
      <c r="L308" s="142"/>
      <c r="M308" s="142"/>
      <c r="N308" s="43"/>
      <c r="O308" s="44"/>
      <c r="P308" s="55" t="s">
        <v>848</v>
      </c>
      <c r="Q308" s="17" t="s">
        <v>848</v>
      </c>
      <c r="R308" s="146"/>
      <c r="U308" s="29"/>
      <c r="V308" s="133"/>
      <c r="X308" s="29"/>
      <c r="Y308" s="133"/>
      <c r="AC308" s="131"/>
      <c r="AD308" s="131"/>
      <c r="AE308" s="133"/>
    </row>
    <row r="309" spans="1:31" ht="15.75" customHeight="1" thickBot="1" x14ac:dyDescent="0.3">
      <c r="A309" s="147" t="s">
        <v>31</v>
      </c>
      <c r="B309" s="148"/>
      <c r="C309" s="6">
        <f>SUM(C310:C317)</f>
        <v>0</v>
      </c>
      <c r="D309" s="6">
        <f t="shared" ref="D309:H309" si="20">SUM(D310:D317)</f>
        <v>0</v>
      </c>
      <c r="E309" s="6">
        <f t="shared" si="20"/>
        <v>496</v>
      </c>
      <c r="F309" s="6">
        <f t="shared" si="20"/>
        <v>496</v>
      </c>
      <c r="G309" s="6">
        <f t="shared" si="20"/>
        <v>496</v>
      </c>
      <c r="H309" s="6">
        <f t="shared" si="20"/>
        <v>496</v>
      </c>
      <c r="I309" s="143" t="s">
        <v>2569</v>
      </c>
      <c r="J309" s="143"/>
      <c r="K309" s="143"/>
      <c r="L309" s="143"/>
      <c r="M309" s="143"/>
      <c r="N309" s="6">
        <f>SUM(N310:N317)</f>
        <v>4463.8937900000001</v>
      </c>
      <c r="O309" s="6">
        <f>SUM(O310:O317)</f>
        <v>5005.6527500000002</v>
      </c>
      <c r="P309" s="59"/>
      <c r="Q309" s="59"/>
      <c r="R309" s="4"/>
      <c r="U309" s="29"/>
      <c r="V309" s="133"/>
      <c r="X309" s="29"/>
      <c r="Y309" s="133"/>
      <c r="AA309" s="126"/>
      <c r="AB309" s="126"/>
      <c r="AC309" s="131"/>
      <c r="AD309" s="131"/>
      <c r="AE309" s="133"/>
    </row>
    <row r="310" spans="1:31" ht="84.75" thickBot="1" x14ac:dyDescent="0.3">
      <c r="A310" s="82"/>
      <c r="B310" s="77" t="s">
        <v>2503</v>
      </c>
      <c r="C310" s="41">
        <v>0</v>
      </c>
      <c r="D310" s="40">
        <v>0</v>
      </c>
      <c r="E310" s="41">
        <v>367</v>
      </c>
      <c r="F310" s="40">
        <v>367</v>
      </c>
      <c r="G310" s="41">
        <v>367</v>
      </c>
      <c r="H310" s="40">
        <v>367</v>
      </c>
      <c r="I310" s="36"/>
      <c r="J310" s="40"/>
      <c r="K310" s="36"/>
      <c r="L310" s="40"/>
      <c r="M310" s="36"/>
      <c r="N310" s="43">
        <v>3258.6424500000003</v>
      </c>
      <c r="O310" s="44">
        <v>3153.5611800000001</v>
      </c>
      <c r="P310" s="66" t="s">
        <v>849</v>
      </c>
      <c r="Q310" s="60" t="s">
        <v>2990</v>
      </c>
      <c r="R310" s="23"/>
      <c r="U310" s="29"/>
      <c r="V310" s="133"/>
      <c r="X310" s="29"/>
      <c r="Y310" s="133"/>
      <c r="AA310" s="126"/>
      <c r="AB310" s="126"/>
      <c r="AC310" s="131"/>
      <c r="AD310" s="131"/>
      <c r="AE310" s="133"/>
    </row>
    <row r="311" spans="1:31" ht="48.75" thickBot="1" x14ac:dyDescent="0.3">
      <c r="A311" s="82"/>
      <c r="B311" s="77"/>
      <c r="C311" s="41"/>
      <c r="D311" s="40"/>
      <c r="E311" s="41"/>
      <c r="F311" s="40"/>
      <c r="G311" s="41"/>
      <c r="H311" s="40"/>
      <c r="I311" s="36"/>
      <c r="J311" s="40"/>
      <c r="K311" s="36"/>
      <c r="L311" s="40"/>
      <c r="M311" s="36"/>
      <c r="N311" s="43"/>
      <c r="O311" s="44"/>
      <c r="P311" s="66" t="s">
        <v>2998</v>
      </c>
      <c r="Q311" s="60" t="s">
        <v>2991</v>
      </c>
      <c r="R311" s="23"/>
      <c r="U311" s="29"/>
      <c r="V311" s="133"/>
      <c r="X311" s="29"/>
      <c r="Y311" s="133"/>
      <c r="AC311" s="131"/>
      <c r="AD311" s="131"/>
      <c r="AE311" s="133"/>
    </row>
    <row r="312" spans="1:31" ht="24.75" thickBot="1" x14ac:dyDescent="0.3">
      <c r="A312" s="82"/>
      <c r="B312" s="77"/>
      <c r="C312" s="41"/>
      <c r="D312" s="40"/>
      <c r="E312" s="41"/>
      <c r="F312" s="40"/>
      <c r="G312" s="41"/>
      <c r="H312" s="40"/>
      <c r="I312" s="36"/>
      <c r="J312" s="40"/>
      <c r="K312" s="36"/>
      <c r="L312" s="40"/>
      <c r="M312" s="36"/>
      <c r="N312" s="43"/>
      <c r="O312" s="44"/>
      <c r="P312" s="66" t="s">
        <v>2997</v>
      </c>
      <c r="Q312" s="60" t="s">
        <v>2992</v>
      </c>
      <c r="R312" s="23"/>
      <c r="U312" s="29"/>
      <c r="V312" s="133"/>
      <c r="X312" s="29"/>
      <c r="Y312" s="133"/>
      <c r="AC312" s="131"/>
      <c r="AD312" s="131"/>
      <c r="AE312" s="133"/>
    </row>
    <row r="313" spans="1:31" ht="16.5" thickBot="1" x14ac:dyDescent="0.3">
      <c r="A313" s="82"/>
      <c r="B313" s="77"/>
      <c r="C313" s="41"/>
      <c r="D313" s="40"/>
      <c r="E313" s="41"/>
      <c r="F313" s="40"/>
      <c r="G313" s="41"/>
      <c r="H313" s="40"/>
      <c r="I313" s="36"/>
      <c r="J313" s="40"/>
      <c r="K313" s="36"/>
      <c r="L313" s="40"/>
      <c r="M313" s="36"/>
      <c r="N313" s="43"/>
      <c r="O313" s="44"/>
      <c r="P313" s="66" t="s">
        <v>2999</v>
      </c>
      <c r="Q313" s="60" t="s">
        <v>2993</v>
      </c>
      <c r="R313" s="23"/>
      <c r="U313" s="29"/>
      <c r="V313" s="133"/>
      <c r="X313" s="29"/>
      <c r="Y313" s="133"/>
      <c r="AC313" s="131"/>
      <c r="AD313" s="131"/>
      <c r="AE313" s="133"/>
    </row>
    <row r="314" spans="1:31" ht="36.75" thickBot="1" x14ac:dyDescent="0.3">
      <c r="A314" s="82"/>
      <c r="B314" s="77"/>
      <c r="C314" s="41"/>
      <c r="D314" s="40"/>
      <c r="E314" s="41"/>
      <c r="F314" s="40"/>
      <c r="G314" s="41"/>
      <c r="H314" s="40"/>
      <c r="I314" s="36"/>
      <c r="J314" s="40"/>
      <c r="K314" s="36"/>
      <c r="L314" s="40"/>
      <c r="M314" s="36"/>
      <c r="N314" s="43"/>
      <c r="O314" s="44"/>
      <c r="P314" s="66" t="s">
        <v>3000</v>
      </c>
      <c r="Q314" s="60" t="s">
        <v>2994</v>
      </c>
      <c r="R314" s="23"/>
      <c r="U314" s="29"/>
      <c r="V314" s="133"/>
      <c r="X314" s="29"/>
      <c r="Y314" s="133"/>
      <c r="AC314" s="131"/>
      <c r="AD314" s="131"/>
      <c r="AE314" s="133"/>
    </row>
    <row r="315" spans="1:31" ht="32.25" thickBot="1" x14ac:dyDescent="0.3">
      <c r="A315" s="82"/>
      <c r="B315" s="77" t="s">
        <v>2504</v>
      </c>
      <c r="C315" s="41">
        <v>0</v>
      </c>
      <c r="D315" s="40">
        <v>0</v>
      </c>
      <c r="E315" s="41">
        <v>0</v>
      </c>
      <c r="F315" s="40">
        <v>0</v>
      </c>
      <c r="G315" s="41">
        <v>0</v>
      </c>
      <c r="H315" s="40">
        <v>0</v>
      </c>
      <c r="I315" s="36"/>
      <c r="J315" s="40"/>
      <c r="K315" s="36"/>
      <c r="L315" s="40"/>
      <c r="M315" s="36"/>
      <c r="N315" s="43">
        <v>44.638889999999996</v>
      </c>
      <c r="O315" s="44">
        <v>50.056539999999998</v>
      </c>
      <c r="P315" s="66" t="s">
        <v>3001</v>
      </c>
      <c r="Q315" s="60" t="s">
        <v>2995</v>
      </c>
      <c r="R315" s="23"/>
      <c r="U315" s="29"/>
      <c r="V315" s="133"/>
      <c r="X315" s="29"/>
      <c r="Y315" s="133"/>
      <c r="AA315" s="126"/>
      <c r="AB315" s="126"/>
      <c r="AC315" s="131"/>
      <c r="AD315" s="131"/>
      <c r="AE315" s="133"/>
    </row>
    <row r="316" spans="1:31" ht="24.75" thickBot="1" x14ac:dyDescent="0.3">
      <c r="A316" s="82"/>
      <c r="B316" s="77"/>
      <c r="C316" s="41"/>
      <c r="D316" s="40"/>
      <c r="E316" s="41"/>
      <c r="F316" s="40"/>
      <c r="G316" s="41"/>
      <c r="H316" s="40"/>
      <c r="I316" s="36"/>
      <c r="J316" s="40"/>
      <c r="K316" s="36"/>
      <c r="L316" s="40"/>
      <c r="M316" s="36"/>
      <c r="N316" s="43"/>
      <c r="O316" s="44"/>
      <c r="P316" s="66" t="s">
        <v>3002</v>
      </c>
      <c r="Q316" s="60" t="s">
        <v>2996</v>
      </c>
      <c r="R316" s="23"/>
      <c r="U316" s="29"/>
      <c r="V316" s="133"/>
      <c r="X316" s="29"/>
      <c r="Y316" s="133"/>
      <c r="AC316" s="131"/>
      <c r="AD316" s="131"/>
      <c r="AE316" s="133"/>
    </row>
    <row r="317" spans="1:31" ht="16.5" thickBot="1" x14ac:dyDescent="0.3">
      <c r="A317" s="82"/>
      <c r="B317" s="75" t="s">
        <v>1094</v>
      </c>
      <c r="C317" s="41">
        <v>0</v>
      </c>
      <c r="D317" s="40">
        <v>0</v>
      </c>
      <c r="E317" s="41">
        <v>129</v>
      </c>
      <c r="F317" s="40">
        <v>129</v>
      </c>
      <c r="G317" s="41">
        <v>129</v>
      </c>
      <c r="H317" s="40">
        <v>129</v>
      </c>
      <c r="I317" s="36"/>
      <c r="J317" s="40"/>
      <c r="K317" s="36"/>
      <c r="L317" s="40"/>
      <c r="M317" s="36"/>
      <c r="N317" s="43">
        <v>1160.6124500000001</v>
      </c>
      <c r="O317" s="44">
        <v>1802.0350300000002</v>
      </c>
      <c r="P317" s="34" t="s">
        <v>848</v>
      </c>
      <c r="Q317" s="10" t="s">
        <v>848</v>
      </c>
      <c r="R317" s="23"/>
      <c r="U317" s="29"/>
      <c r="V317" s="133"/>
      <c r="X317" s="29"/>
      <c r="Y317" s="133"/>
      <c r="AA317" s="126"/>
      <c r="AB317" s="126"/>
      <c r="AC317" s="131"/>
      <c r="AD317" s="131"/>
      <c r="AE317" s="133"/>
    </row>
    <row r="318" spans="1:31" ht="16.5" thickBot="1" x14ac:dyDescent="0.3">
      <c r="A318" s="147" t="s">
        <v>33</v>
      </c>
      <c r="B318" s="148"/>
      <c r="C318" s="6">
        <f>SUM(C319:C324)</f>
        <v>880</v>
      </c>
      <c r="D318" s="6">
        <f t="shared" ref="D318:H318" si="21">SUM(D319:D324)</f>
        <v>1270</v>
      </c>
      <c r="E318" s="6">
        <f t="shared" si="21"/>
        <v>1270</v>
      </c>
      <c r="F318" s="6">
        <f t="shared" si="21"/>
        <v>1270</v>
      </c>
      <c r="G318" s="6">
        <f t="shared" si="21"/>
        <v>1270</v>
      </c>
      <c r="H318" s="6">
        <f t="shared" si="21"/>
        <v>1270</v>
      </c>
      <c r="I318" s="143" t="s">
        <v>2569</v>
      </c>
      <c r="J318" s="143"/>
      <c r="K318" s="143"/>
      <c r="L318" s="143"/>
      <c r="M318" s="143"/>
      <c r="N318" s="86">
        <f>SUM(N319:N324)</f>
        <v>24655.232920000002</v>
      </c>
      <c r="O318" s="86">
        <v>24863.090669999998</v>
      </c>
      <c r="P318" s="59"/>
      <c r="Q318" s="59"/>
      <c r="R318" s="4"/>
      <c r="U318" s="29"/>
      <c r="V318" s="133"/>
      <c r="X318" s="29"/>
      <c r="Y318" s="133"/>
      <c r="AA318" s="126"/>
      <c r="AB318" s="126"/>
      <c r="AC318" s="131"/>
      <c r="AD318" s="131"/>
      <c r="AE318" s="133"/>
    </row>
    <row r="319" spans="1:31" ht="24.75" thickBot="1" x14ac:dyDescent="0.3">
      <c r="A319" s="82"/>
      <c r="B319" s="77" t="s">
        <v>2506</v>
      </c>
      <c r="C319" s="41">
        <v>740</v>
      </c>
      <c r="D319" s="40">
        <v>860</v>
      </c>
      <c r="E319" s="41">
        <v>860</v>
      </c>
      <c r="F319" s="40">
        <v>860</v>
      </c>
      <c r="G319" s="41">
        <v>860</v>
      </c>
      <c r="H319" s="40">
        <v>860</v>
      </c>
      <c r="I319" s="36"/>
      <c r="J319" s="40"/>
      <c r="K319" s="36"/>
      <c r="L319" s="40"/>
      <c r="M319" s="36"/>
      <c r="N319" s="40">
        <v>10215.072460000001</v>
      </c>
      <c r="O319" s="120" t="s">
        <v>2830</v>
      </c>
      <c r="P319" s="66" t="s">
        <v>3003</v>
      </c>
      <c r="Q319" s="60" t="s">
        <v>274</v>
      </c>
      <c r="R319" s="23"/>
      <c r="U319" s="29"/>
      <c r="V319" s="133"/>
      <c r="X319" s="29"/>
      <c r="Y319" s="133"/>
      <c r="AC319" s="131"/>
      <c r="AD319" s="131"/>
      <c r="AE319" s="133"/>
    </row>
    <row r="320" spans="1:31" ht="36.75" thickBot="1" x14ac:dyDescent="0.3">
      <c r="A320" s="82"/>
      <c r="B320" s="77"/>
      <c r="C320" s="41"/>
      <c r="D320" s="40"/>
      <c r="E320" s="41"/>
      <c r="F320" s="40"/>
      <c r="G320" s="41"/>
      <c r="H320" s="40"/>
      <c r="I320" s="36"/>
      <c r="J320" s="40"/>
      <c r="K320" s="36"/>
      <c r="L320" s="40"/>
      <c r="M320" s="36"/>
      <c r="N320" s="54"/>
      <c r="O320" s="44"/>
      <c r="P320" s="66" t="s">
        <v>3004</v>
      </c>
      <c r="Q320" s="60" t="s">
        <v>275</v>
      </c>
      <c r="R320" s="23"/>
      <c r="U320" s="29"/>
      <c r="V320" s="133"/>
      <c r="X320" s="29"/>
      <c r="Y320" s="133"/>
      <c r="AC320" s="131"/>
      <c r="AD320" s="131"/>
      <c r="AE320" s="133"/>
    </row>
    <row r="321" spans="1:31" ht="24.75" thickBot="1" x14ac:dyDescent="0.3">
      <c r="A321" s="82"/>
      <c r="B321" s="77"/>
      <c r="C321" s="41"/>
      <c r="D321" s="40"/>
      <c r="E321" s="41"/>
      <c r="F321" s="40"/>
      <c r="G321" s="41"/>
      <c r="H321" s="40"/>
      <c r="I321" s="36"/>
      <c r="J321" s="40"/>
      <c r="K321" s="36"/>
      <c r="L321" s="40"/>
      <c r="M321" s="36"/>
      <c r="N321" s="54"/>
      <c r="O321" s="44"/>
      <c r="P321" s="66" t="s">
        <v>3005</v>
      </c>
      <c r="Q321" s="60" t="s">
        <v>274</v>
      </c>
      <c r="R321" s="23"/>
      <c r="U321" s="29"/>
      <c r="V321" s="133"/>
      <c r="X321" s="29"/>
      <c r="Y321" s="133"/>
      <c r="AC321" s="131"/>
      <c r="AD321" s="131"/>
      <c r="AE321" s="133"/>
    </row>
    <row r="322" spans="1:31" ht="24.75" thickBot="1" x14ac:dyDescent="0.3">
      <c r="A322" s="82"/>
      <c r="B322" s="77" t="s">
        <v>2507</v>
      </c>
      <c r="C322" s="41">
        <v>100</v>
      </c>
      <c r="D322" s="40">
        <v>290</v>
      </c>
      <c r="E322" s="41">
        <v>290</v>
      </c>
      <c r="F322" s="40">
        <v>290</v>
      </c>
      <c r="G322" s="41">
        <v>290</v>
      </c>
      <c r="H322" s="40">
        <v>290</v>
      </c>
      <c r="I322" s="36"/>
      <c r="J322" s="40"/>
      <c r="K322" s="36"/>
      <c r="L322" s="40"/>
      <c r="M322" s="36"/>
      <c r="N322" s="40">
        <v>10499.870439999999</v>
      </c>
      <c r="O322" s="120" t="s">
        <v>2830</v>
      </c>
      <c r="P322" s="55" t="s">
        <v>276</v>
      </c>
      <c r="Q322" s="60" t="s">
        <v>3006</v>
      </c>
      <c r="R322" s="23"/>
      <c r="U322" s="29"/>
      <c r="V322" s="133"/>
      <c r="X322" s="29"/>
      <c r="Y322" s="133"/>
      <c r="AC322" s="131"/>
      <c r="AD322" s="131"/>
      <c r="AE322" s="133"/>
    </row>
    <row r="323" spans="1:31" ht="24.75" thickBot="1" x14ac:dyDescent="0.3">
      <c r="A323" s="82"/>
      <c r="B323" s="77"/>
      <c r="C323" s="41"/>
      <c r="D323" s="40"/>
      <c r="E323" s="41"/>
      <c r="F323" s="40"/>
      <c r="G323" s="41"/>
      <c r="H323" s="40"/>
      <c r="I323" s="36"/>
      <c r="J323" s="40"/>
      <c r="K323" s="36"/>
      <c r="L323" s="40"/>
      <c r="M323" s="36"/>
      <c r="N323" s="43"/>
      <c r="O323" s="44"/>
      <c r="P323" s="55" t="s">
        <v>277</v>
      </c>
      <c r="Q323" s="60" t="s">
        <v>122</v>
      </c>
      <c r="R323" s="23"/>
      <c r="U323" s="29"/>
      <c r="V323" s="133"/>
      <c r="X323" s="29"/>
      <c r="Y323" s="133"/>
      <c r="AC323" s="131"/>
      <c r="AD323" s="131"/>
      <c r="AE323" s="133"/>
    </row>
    <row r="324" spans="1:31" ht="16.5" thickBot="1" x14ac:dyDescent="0.3">
      <c r="A324" s="82"/>
      <c r="B324" s="77" t="s">
        <v>1094</v>
      </c>
      <c r="C324" s="41">
        <v>40</v>
      </c>
      <c r="D324" s="40">
        <v>120</v>
      </c>
      <c r="E324" s="41">
        <v>120</v>
      </c>
      <c r="F324" s="40">
        <v>120</v>
      </c>
      <c r="G324" s="41">
        <v>120</v>
      </c>
      <c r="H324" s="40">
        <v>120</v>
      </c>
      <c r="I324" s="36"/>
      <c r="J324" s="40"/>
      <c r="K324" s="36"/>
      <c r="L324" s="40"/>
      <c r="M324" s="36"/>
      <c r="N324" s="43">
        <v>3940.2900199999995</v>
      </c>
      <c r="O324" s="44">
        <v>5352.4334900000003</v>
      </c>
      <c r="P324" s="34" t="s">
        <v>848</v>
      </c>
      <c r="Q324" s="10" t="s">
        <v>848</v>
      </c>
      <c r="R324" s="23"/>
      <c r="U324" s="29"/>
      <c r="V324" s="133"/>
      <c r="X324" s="29"/>
      <c r="Y324" s="133"/>
      <c r="AA324" s="126"/>
      <c r="AB324" s="126"/>
      <c r="AC324" s="131"/>
      <c r="AD324" s="131"/>
      <c r="AE324" s="133"/>
    </row>
    <row r="325" spans="1:31" ht="16.5" thickBot="1" x14ac:dyDescent="0.3">
      <c r="A325" s="147" t="s">
        <v>32</v>
      </c>
      <c r="B325" s="148"/>
      <c r="C325" s="117">
        <f>SUM(C326)</f>
        <v>250</v>
      </c>
      <c r="D325" s="117">
        <f t="shared" ref="D325:H325" si="22">SUM(D326)</f>
        <v>500</v>
      </c>
      <c r="E325" s="117">
        <f t="shared" si="22"/>
        <v>500</v>
      </c>
      <c r="F325" s="117">
        <f t="shared" si="22"/>
        <v>500</v>
      </c>
      <c r="G325" s="117">
        <f t="shared" si="22"/>
        <v>500</v>
      </c>
      <c r="H325" s="117">
        <f t="shared" si="22"/>
        <v>500</v>
      </c>
      <c r="I325" s="143" t="s">
        <v>2569</v>
      </c>
      <c r="J325" s="143"/>
      <c r="K325" s="143"/>
      <c r="L325" s="143"/>
      <c r="M325" s="143"/>
      <c r="N325" s="6">
        <f>SUM(N326)</f>
        <v>6225</v>
      </c>
      <c r="O325" s="6">
        <f>SUM(O326)</f>
        <v>6350</v>
      </c>
      <c r="P325" s="59"/>
      <c r="Q325" s="59"/>
      <c r="R325" s="4"/>
      <c r="U325" s="29"/>
      <c r="V325" s="133"/>
      <c r="X325" s="29"/>
      <c r="Y325" s="133"/>
      <c r="AA325" s="126"/>
      <c r="AB325" s="126"/>
      <c r="AC325" s="131"/>
      <c r="AD325" s="131"/>
      <c r="AE325" s="133"/>
    </row>
    <row r="326" spans="1:31" ht="16.5" thickBot="1" x14ac:dyDescent="0.3">
      <c r="A326" s="82"/>
      <c r="B326" s="77" t="s">
        <v>2505</v>
      </c>
      <c r="C326" s="35">
        <v>250</v>
      </c>
      <c r="D326" s="35">
        <v>500</v>
      </c>
      <c r="E326" s="35">
        <v>500</v>
      </c>
      <c r="F326" s="35">
        <v>500</v>
      </c>
      <c r="G326" s="35">
        <v>500</v>
      </c>
      <c r="H326" s="35">
        <v>500</v>
      </c>
      <c r="I326" s="36"/>
      <c r="J326" s="36"/>
      <c r="K326" s="36"/>
      <c r="L326" s="36"/>
      <c r="M326" s="36"/>
      <c r="N326" s="43">
        <v>6225</v>
      </c>
      <c r="O326" s="44">
        <v>6350</v>
      </c>
      <c r="P326" s="3" t="s">
        <v>847</v>
      </c>
      <c r="Q326" s="56" t="s">
        <v>847</v>
      </c>
      <c r="R326" s="23"/>
      <c r="U326" s="29"/>
      <c r="V326" s="133"/>
      <c r="X326" s="29"/>
      <c r="Y326" s="133"/>
      <c r="AC326" s="131"/>
      <c r="AD326" s="131"/>
      <c r="AE326" s="133"/>
    </row>
    <row r="327" spans="1:31" ht="16.5" thickBot="1" x14ac:dyDescent="0.3">
      <c r="A327" s="147" t="s">
        <v>34</v>
      </c>
      <c r="B327" s="148"/>
      <c r="C327" s="6">
        <f>SUM(C328:C408)</f>
        <v>3799.9</v>
      </c>
      <c r="D327" s="6">
        <f t="shared" ref="D327:E327" si="23">SUM(D328:D408)</f>
        <v>13388.799999999997</v>
      </c>
      <c r="E327" s="6">
        <f t="shared" si="23"/>
        <v>79256.400000000023</v>
      </c>
      <c r="F327" s="6">
        <f t="shared" ref="F327" si="24">SUM(F328:F408)</f>
        <v>79256.400000000023</v>
      </c>
      <c r="G327" s="6">
        <f t="shared" ref="G327" si="25">SUM(G328:G408)</f>
        <v>79256.400000000023</v>
      </c>
      <c r="H327" s="6">
        <f t="shared" ref="H327" si="26">SUM(H328:H408)</f>
        <v>79256.400000000023</v>
      </c>
      <c r="I327" s="143" t="s">
        <v>2569</v>
      </c>
      <c r="J327" s="143"/>
      <c r="K327" s="143"/>
      <c r="L327" s="143"/>
      <c r="M327" s="143"/>
      <c r="N327" s="6">
        <f>SUM(N328:N408)</f>
        <v>711846.21350000007</v>
      </c>
      <c r="O327" s="6">
        <v>809394.82521000004</v>
      </c>
      <c r="P327" s="59"/>
      <c r="Q327" s="59"/>
      <c r="R327" s="4"/>
      <c r="U327" s="29"/>
      <c r="V327" s="133"/>
      <c r="X327" s="29"/>
      <c r="Y327" s="133"/>
      <c r="AA327" s="127"/>
      <c r="AB327" s="127"/>
      <c r="AC327" s="131"/>
      <c r="AD327" s="131"/>
      <c r="AE327" s="133"/>
    </row>
    <row r="328" spans="1:31" ht="36.75" thickBot="1" x14ac:dyDescent="0.3">
      <c r="A328" s="82"/>
      <c r="B328" s="77" t="s">
        <v>2769</v>
      </c>
      <c r="C328" s="41">
        <v>215.1</v>
      </c>
      <c r="D328" s="40">
        <v>215.1</v>
      </c>
      <c r="E328" s="41">
        <v>21247.3</v>
      </c>
      <c r="F328" s="40">
        <v>21247.3</v>
      </c>
      <c r="G328" s="41">
        <v>21247.3</v>
      </c>
      <c r="H328" s="40">
        <v>21247.3</v>
      </c>
      <c r="I328" s="36"/>
      <c r="J328" s="40"/>
      <c r="K328" s="36"/>
      <c r="L328" s="40"/>
      <c r="M328" s="36"/>
      <c r="N328" s="43">
        <v>50862.676359999998</v>
      </c>
      <c r="O328" s="44">
        <v>69946.953600000008</v>
      </c>
      <c r="P328" s="55" t="s">
        <v>278</v>
      </c>
      <c r="Q328" s="60" t="s">
        <v>80</v>
      </c>
      <c r="R328" s="23"/>
      <c r="U328" s="29"/>
      <c r="V328" s="133"/>
      <c r="X328" s="29"/>
      <c r="Y328" s="133"/>
      <c r="AA328" s="126"/>
      <c r="AB328" s="126"/>
      <c r="AC328" s="131"/>
      <c r="AD328" s="131"/>
      <c r="AE328" s="133"/>
    </row>
    <row r="329" spans="1:31" ht="16.5" thickBot="1" x14ac:dyDescent="0.3">
      <c r="A329" s="82"/>
      <c r="B329" s="77"/>
      <c r="C329" s="41"/>
      <c r="D329" s="40"/>
      <c r="E329" s="41"/>
      <c r="F329" s="40"/>
      <c r="G329" s="41"/>
      <c r="H329" s="40"/>
      <c r="I329" s="36"/>
      <c r="J329" s="40"/>
      <c r="K329" s="36"/>
      <c r="L329" s="40"/>
      <c r="M329" s="36"/>
      <c r="N329" s="43"/>
      <c r="O329" s="44"/>
      <c r="P329" s="64" t="s">
        <v>279</v>
      </c>
      <c r="Q329" s="60" t="s">
        <v>280</v>
      </c>
      <c r="R329" s="23"/>
      <c r="U329" s="29"/>
      <c r="V329" s="133"/>
      <c r="X329" s="29"/>
      <c r="Y329" s="133"/>
      <c r="AC329" s="131"/>
      <c r="AD329" s="131"/>
      <c r="AE329" s="133"/>
    </row>
    <row r="330" spans="1:31" ht="16.5" thickBot="1" x14ac:dyDescent="0.3">
      <c r="A330" s="82"/>
      <c r="B330" s="77"/>
      <c r="C330" s="41"/>
      <c r="D330" s="40"/>
      <c r="E330" s="41"/>
      <c r="F330" s="40"/>
      <c r="G330" s="41"/>
      <c r="H330" s="40"/>
      <c r="I330" s="36"/>
      <c r="J330" s="40"/>
      <c r="K330" s="36"/>
      <c r="L330" s="40"/>
      <c r="M330" s="36"/>
      <c r="N330" s="43"/>
      <c r="O330" s="44"/>
      <c r="P330" s="64" t="s">
        <v>281</v>
      </c>
      <c r="Q330" s="60" t="s">
        <v>282</v>
      </c>
      <c r="R330" s="23"/>
      <c r="U330" s="29"/>
      <c r="V330" s="133"/>
      <c r="X330" s="29"/>
      <c r="Y330" s="133"/>
      <c r="AC330" s="131"/>
      <c r="AD330" s="131"/>
      <c r="AE330" s="133"/>
    </row>
    <row r="331" spans="1:31" ht="36.75" thickBot="1" x14ac:dyDescent="0.3">
      <c r="A331" s="82"/>
      <c r="B331" s="77" t="s">
        <v>2768</v>
      </c>
      <c r="C331" s="41">
        <v>70.099999999999994</v>
      </c>
      <c r="D331" s="40">
        <v>70.099999999999994</v>
      </c>
      <c r="E331" s="41">
        <v>220.1</v>
      </c>
      <c r="F331" s="40">
        <v>220.1</v>
      </c>
      <c r="G331" s="41">
        <v>220.1</v>
      </c>
      <c r="H331" s="40">
        <v>220.1</v>
      </c>
      <c r="I331" s="36"/>
      <c r="J331" s="40"/>
      <c r="K331" s="36"/>
      <c r="L331" s="40"/>
      <c r="M331" s="36"/>
      <c r="N331" s="43">
        <v>16101.571749999999</v>
      </c>
      <c r="O331" s="44">
        <v>16108.23538</v>
      </c>
      <c r="P331" s="55" t="s">
        <v>283</v>
      </c>
      <c r="Q331" s="60" t="s">
        <v>284</v>
      </c>
      <c r="R331" s="23"/>
      <c r="U331" s="29"/>
      <c r="V331" s="133"/>
      <c r="X331" s="29"/>
      <c r="Y331" s="133"/>
      <c r="AA331" s="126"/>
      <c r="AB331" s="126"/>
      <c r="AC331" s="131"/>
      <c r="AD331" s="131"/>
      <c r="AE331" s="133"/>
    </row>
    <row r="332" spans="1:31" ht="24.75" thickBot="1" x14ac:dyDescent="0.3">
      <c r="A332" s="82"/>
      <c r="B332" s="77"/>
      <c r="C332" s="41"/>
      <c r="D332" s="40"/>
      <c r="E332" s="41"/>
      <c r="F332" s="40"/>
      <c r="G332" s="41"/>
      <c r="H332" s="40"/>
      <c r="I332" s="36"/>
      <c r="J332" s="40"/>
      <c r="K332" s="36"/>
      <c r="L332" s="40"/>
      <c r="M332" s="36"/>
      <c r="N332" s="43"/>
      <c r="O332" s="44"/>
      <c r="P332" s="55" t="s">
        <v>285</v>
      </c>
      <c r="Q332" s="60" t="s">
        <v>89</v>
      </c>
      <c r="R332" s="23"/>
      <c r="U332" s="29"/>
      <c r="V332" s="133"/>
      <c r="X332" s="29"/>
      <c r="Y332" s="133"/>
      <c r="AC332" s="131"/>
      <c r="AD332" s="131"/>
      <c r="AE332" s="133"/>
    </row>
    <row r="333" spans="1:31" ht="24.75" thickBot="1" x14ac:dyDescent="0.3">
      <c r="A333" s="82"/>
      <c r="B333" s="77"/>
      <c r="C333" s="41"/>
      <c r="D333" s="40"/>
      <c r="E333" s="41"/>
      <c r="F333" s="40"/>
      <c r="G333" s="41"/>
      <c r="H333" s="40"/>
      <c r="I333" s="36"/>
      <c r="J333" s="40"/>
      <c r="K333" s="36"/>
      <c r="L333" s="40"/>
      <c r="M333" s="36"/>
      <c r="N333" s="43"/>
      <c r="O333" s="44"/>
      <c r="P333" s="55" t="s">
        <v>286</v>
      </c>
      <c r="Q333" s="60" t="s">
        <v>89</v>
      </c>
      <c r="R333" s="23"/>
      <c r="U333" s="29"/>
      <c r="V333" s="133"/>
      <c r="X333" s="29"/>
      <c r="Y333" s="133"/>
      <c r="AC333" s="131"/>
      <c r="AD333" s="131"/>
      <c r="AE333" s="133"/>
    </row>
    <row r="334" spans="1:31" ht="48.75" thickBot="1" x14ac:dyDescent="0.3">
      <c r="A334" s="82"/>
      <c r="B334" s="77"/>
      <c r="C334" s="41"/>
      <c r="D334" s="40"/>
      <c r="E334" s="41"/>
      <c r="F334" s="40"/>
      <c r="G334" s="41"/>
      <c r="H334" s="40"/>
      <c r="I334" s="36"/>
      <c r="J334" s="40"/>
      <c r="K334" s="36"/>
      <c r="L334" s="40"/>
      <c r="M334" s="36"/>
      <c r="N334" s="43"/>
      <c r="O334" s="44"/>
      <c r="P334" s="55" t="s">
        <v>287</v>
      </c>
      <c r="Q334" s="60" t="s">
        <v>288</v>
      </c>
      <c r="R334" s="23"/>
      <c r="U334" s="29"/>
      <c r="V334" s="133"/>
      <c r="X334" s="29"/>
      <c r="Y334" s="133"/>
      <c r="AC334" s="131"/>
      <c r="AD334" s="131"/>
      <c r="AE334" s="133"/>
    </row>
    <row r="335" spans="1:31" ht="36.75" thickBot="1" x14ac:dyDescent="0.3">
      <c r="A335" s="82"/>
      <c r="B335" s="77"/>
      <c r="C335" s="41"/>
      <c r="D335" s="40"/>
      <c r="E335" s="41"/>
      <c r="F335" s="40"/>
      <c r="G335" s="41"/>
      <c r="H335" s="40"/>
      <c r="I335" s="36"/>
      <c r="J335" s="40"/>
      <c r="K335" s="36"/>
      <c r="L335" s="40"/>
      <c r="M335" s="36"/>
      <c r="N335" s="43"/>
      <c r="O335" s="44"/>
      <c r="P335" s="55" t="s">
        <v>289</v>
      </c>
      <c r="Q335" s="60" t="s">
        <v>288</v>
      </c>
      <c r="R335" s="23"/>
      <c r="U335" s="29"/>
      <c r="V335" s="133"/>
      <c r="X335" s="29"/>
      <c r="Y335" s="133"/>
      <c r="AC335" s="131"/>
      <c r="AD335" s="131"/>
      <c r="AE335" s="133"/>
    </row>
    <row r="336" spans="1:31" ht="36.75" thickBot="1" x14ac:dyDescent="0.3">
      <c r="A336" s="82"/>
      <c r="B336" s="77"/>
      <c r="C336" s="41"/>
      <c r="D336" s="40"/>
      <c r="E336" s="41"/>
      <c r="F336" s="40"/>
      <c r="G336" s="41"/>
      <c r="H336" s="40"/>
      <c r="I336" s="36"/>
      <c r="J336" s="40"/>
      <c r="K336" s="36"/>
      <c r="L336" s="40"/>
      <c r="M336" s="36"/>
      <c r="N336" s="43"/>
      <c r="O336" s="44"/>
      <c r="P336" s="55" t="s">
        <v>290</v>
      </c>
      <c r="Q336" s="60" t="s">
        <v>96</v>
      </c>
      <c r="R336" s="23"/>
      <c r="U336" s="29"/>
      <c r="V336" s="133"/>
      <c r="X336" s="29"/>
      <c r="Y336" s="133"/>
      <c r="AC336" s="131"/>
      <c r="AD336" s="131"/>
      <c r="AE336" s="133"/>
    </row>
    <row r="337" spans="1:31" ht="24.75" thickBot="1" x14ac:dyDescent="0.3">
      <c r="A337" s="82"/>
      <c r="B337" s="77"/>
      <c r="C337" s="41"/>
      <c r="D337" s="40"/>
      <c r="E337" s="41"/>
      <c r="F337" s="40"/>
      <c r="G337" s="41"/>
      <c r="H337" s="40"/>
      <c r="I337" s="36"/>
      <c r="J337" s="40"/>
      <c r="K337" s="36"/>
      <c r="L337" s="40"/>
      <c r="M337" s="36"/>
      <c r="N337" s="43"/>
      <c r="O337" s="44"/>
      <c r="P337" s="55" t="s">
        <v>291</v>
      </c>
      <c r="Q337" s="60" t="s">
        <v>96</v>
      </c>
      <c r="R337" s="23"/>
      <c r="U337" s="29"/>
      <c r="V337" s="133"/>
      <c r="X337" s="29"/>
      <c r="Y337" s="133"/>
      <c r="AC337" s="131"/>
      <c r="AD337" s="131"/>
      <c r="AE337" s="133"/>
    </row>
    <row r="338" spans="1:31" ht="24.75" thickBot="1" x14ac:dyDescent="0.3">
      <c r="A338" s="82"/>
      <c r="B338" s="77" t="s">
        <v>2767</v>
      </c>
      <c r="C338" s="41">
        <v>39.299999999999997</v>
      </c>
      <c r="D338" s="40">
        <v>39.299999999999997</v>
      </c>
      <c r="E338" s="41">
        <v>39.299999999999997</v>
      </c>
      <c r="F338" s="40">
        <v>39.299999999999997</v>
      </c>
      <c r="G338" s="41">
        <v>39.299999999999997</v>
      </c>
      <c r="H338" s="40">
        <v>39.299999999999997</v>
      </c>
      <c r="I338" s="36"/>
      <c r="J338" s="40"/>
      <c r="K338" s="36"/>
      <c r="L338" s="40"/>
      <c r="M338" s="36"/>
      <c r="N338" s="43">
        <v>21956.147190000003</v>
      </c>
      <c r="O338" s="44">
        <v>22113.169729999998</v>
      </c>
      <c r="P338" s="55" t="s">
        <v>292</v>
      </c>
      <c r="Q338" s="60" t="s">
        <v>293</v>
      </c>
      <c r="R338" s="23"/>
      <c r="U338" s="29"/>
      <c r="V338" s="133"/>
      <c r="X338" s="29"/>
      <c r="Y338" s="133"/>
      <c r="AA338" s="126"/>
      <c r="AB338" s="126"/>
      <c r="AC338" s="131"/>
      <c r="AD338" s="131"/>
      <c r="AE338" s="133"/>
    </row>
    <row r="339" spans="1:31" ht="24.75" thickBot="1" x14ac:dyDescent="0.3">
      <c r="A339" s="82"/>
      <c r="B339" s="77"/>
      <c r="C339" s="41"/>
      <c r="D339" s="40"/>
      <c r="E339" s="41"/>
      <c r="F339" s="40"/>
      <c r="G339" s="41"/>
      <c r="H339" s="40"/>
      <c r="I339" s="36"/>
      <c r="J339" s="40"/>
      <c r="K339" s="36"/>
      <c r="L339" s="40"/>
      <c r="M339" s="36"/>
      <c r="N339" s="43"/>
      <c r="O339" s="44"/>
      <c r="P339" s="55" t="s">
        <v>294</v>
      </c>
      <c r="Q339" s="60" t="s">
        <v>295</v>
      </c>
      <c r="R339" s="23"/>
      <c r="U339" s="29"/>
      <c r="V339" s="133"/>
      <c r="X339" s="29"/>
      <c r="Y339" s="133"/>
      <c r="AC339" s="131"/>
      <c r="AD339" s="131"/>
      <c r="AE339" s="133"/>
    </row>
    <row r="340" spans="1:31" ht="16.5" thickBot="1" x14ac:dyDescent="0.3">
      <c r="A340" s="82"/>
      <c r="B340" s="78" t="s">
        <v>2766</v>
      </c>
      <c r="C340" s="41">
        <v>37.6</v>
      </c>
      <c r="D340" s="40">
        <v>37.6</v>
      </c>
      <c r="E340" s="41">
        <v>157.6</v>
      </c>
      <c r="F340" s="40">
        <v>157.6</v>
      </c>
      <c r="G340" s="41">
        <v>157.6</v>
      </c>
      <c r="H340" s="40">
        <v>157.6</v>
      </c>
      <c r="I340" s="36"/>
      <c r="J340" s="40"/>
      <c r="K340" s="36"/>
      <c r="L340" s="40"/>
      <c r="M340" s="36"/>
      <c r="N340" s="43">
        <v>15054.849110000001</v>
      </c>
      <c r="O340" s="44">
        <v>14546.878949999998</v>
      </c>
      <c r="P340" s="55" t="s">
        <v>296</v>
      </c>
      <c r="Q340" s="60" t="s">
        <v>297</v>
      </c>
      <c r="R340" s="23"/>
      <c r="U340" s="29"/>
      <c r="V340" s="133"/>
      <c r="X340" s="29"/>
      <c r="Y340" s="133"/>
      <c r="AA340" s="126"/>
      <c r="AB340" s="126"/>
      <c r="AC340" s="131"/>
      <c r="AD340" s="131"/>
      <c r="AE340" s="133"/>
    </row>
    <row r="341" spans="1:31" ht="36.75" thickBot="1" x14ac:dyDescent="0.3">
      <c r="A341" s="82"/>
      <c r="B341" s="77" t="s">
        <v>2765</v>
      </c>
      <c r="C341" s="41">
        <v>158.19999999999999</v>
      </c>
      <c r="D341" s="40">
        <v>158.19999999999999</v>
      </c>
      <c r="E341" s="41">
        <v>158.19999999999999</v>
      </c>
      <c r="F341" s="40">
        <v>158.19999999999999</v>
      </c>
      <c r="G341" s="41">
        <v>158.19999999999999</v>
      </c>
      <c r="H341" s="40">
        <v>158.19999999999999</v>
      </c>
      <c r="I341" s="36"/>
      <c r="J341" s="40"/>
      <c r="K341" s="36"/>
      <c r="L341" s="40"/>
      <c r="M341" s="36"/>
      <c r="N341" s="43">
        <v>13317.03629</v>
      </c>
      <c r="O341" s="44">
        <v>14262.195979999999</v>
      </c>
      <c r="P341" s="55" t="s">
        <v>298</v>
      </c>
      <c r="Q341" s="60" t="s">
        <v>299</v>
      </c>
      <c r="R341" s="23"/>
      <c r="U341" s="29"/>
      <c r="V341" s="133"/>
      <c r="X341" s="29"/>
      <c r="Y341" s="133"/>
      <c r="AA341" s="126"/>
      <c r="AB341" s="126"/>
      <c r="AC341" s="131"/>
      <c r="AD341" s="131"/>
      <c r="AE341" s="133"/>
    </row>
    <row r="342" spans="1:31" ht="24.75" thickBot="1" x14ac:dyDescent="0.3">
      <c r="A342" s="82"/>
      <c r="B342" s="77" t="s">
        <v>2764</v>
      </c>
      <c r="C342" s="41">
        <v>17.7</v>
      </c>
      <c r="D342" s="40">
        <v>17.7</v>
      </c>
      <c r="E342" s="41">
        <v>17.7</v>
      </c>
      <c r="F342" s="40">
        <v>17.7</v>
      </c>
      <c r="G342" s="41">
        <v>17.7</v>
      </c>
      <c r="H342" s="40">
        <v>17.7</v>
      </c>
      <c r="I342" s="36"/>
      <c r="J342" s="40"/>
      <c r="K342" s="36"/>
      <c r="L342" s="40"/>
      <c r="M342" s="36"/>
      <c r="N342" s="43">
        <v>2787.2538499999996</v>
      </c>
      <c r="O342" s="44">
        <v>2911.46794</v>
      </c>
      <c r="P342" s="55" t="s">
        <v>300</v>
      </c>
      <c r="Q342" s="60" t="s">
        <v>301</v>
      </c>
      <c r="R342" s="23"/>
      <c r="U342" s="29"/>
      <c r="V342" s="133"/>
      <c r="X342" s="29"/>
      <c r="Y342" s="133"/>
      <c r="AA342" s="126"/>
      <c r="AB342" s="126"/>
      <c r="AC342" s="131"/>
      <c r="AD342" s="131"/>
      <c r="AE342" s="133"/>
    </row>
    <row r="343" spans="1:31" ht="24.75" thickBot="1" x14ac:dyDescent="0.3">
      <c r="A343" s="82"/>
      <c r="B343" s="77"/>
      <c r="C343" s="41"/>
      <c r="D343" s="40"/>
      <c r="E343" s="41"/>
      <c r="F343" s="40"/>
      <c r="G343" s="41"/>
      <c r="H343" s="40"/>
      <c r="I343" s="36"/>
      <c r="J343" s="40"/>
      <c r="K343" s="36"/>
      <c r="L343" s="40"/>
      <c r="M343" s="36"/>
      <c r="N343" s="43"/>
      <c r="O343" s="44"/>
      <c r="P343" s="55" t="s">
        <v>302</v>
      </c>
      <c r="Q343" s="60" t="s">
        <v>301</v>
      </c>
      <c r="R343" s="23"/>
      <c r="U343" s="29"/>
      <c r="V343" s="133"/>
      <c r="X343" s="29"/>
      <c r="Y343" s="133"/>
      <c r="AC343" s="131"/>
      <c r="AD343" s="131"/>
      <c r="AE343" s="133"/>
    </row>
    <row r="344" spans="1:31" ht="16.5" thickBot="1" x14ac:dyDescent="0.3">
      <c r="A344" s="82"/>
      <c r="B344" s="77"/>
      <c r="C344" s="41"/>
      <c r="D344" s="40"/>
      <c r="E344" s="41"/>
      <c r="F344" s="40"/>
      <c r="G344" s="41"/>
      <c r="H344" s="40"/>
      <c r="I344" s="36"/>
      <c r="J344" s="40"/>
      <c r="K344" s="36"/>
      <c r="L344" s="40"/>
      <c r="M344" s="36"/>
      <c r="N344" s="43"/>
      <c r="O344" s="44"/>
      <c r="P344" s="55" t="s">
        <v>303</v>
      </c>
      <c r="Q344" s="60" t="s">
        <v>301</v>
      </c>
      <c r="R344" s="23"/>
      <c r="U344" s="29"/>
      <c r="V344" s="133"/>
      <c r="X344" s="29"/>
      <c r="Y344" s="133"/>
      <c r="AC344" s="131"/>
      <c r="AD344" s="131"/>
      <c r="AE344" s="133"/>
    </row>
    <row r="345" spans="1:31" ht="24.75" thickBot="1" x14ac:dyDescent="0.3">
      <c r="A345" s="82"/>
      <c r="B345" s="77"/>
      <c r="C345" s="41"/>
      <c r="D345" s="40"/>
      <c r="E345" s="41"/>
      <c r="F345" s="40"/>
      <c r="G345" s="41"/>
      <c r="H345" s="40"/>
      <c r="I345" s="36"/>
      <c r="J345" s="40"/>
      <c r="K345" s="36"/>
      <c r="L345" s="40"/>
      <c r="M345" s="36"/>
      <c r="N345" s="43"/>
      <c r="O345" s="44"/>
      <c r="P345" s="55" t="s">
        <v>304</v>
      </c>
      <c r="Q345" s="60" t="s">
        <v>301</v>
      </c>
      <c r="R345" s="23"/>
      <c r="U345" s="29"/>
      <c r="V345" s="133"/>
      <c r="X345" s="29"/>
      <c r="Y345" s="133"/>
      <c r="AC345" s="131"/>
      <c r="AD345" s="131"/>
      <c r="AE345" s="133"/>
    </row>
    <row r="346" spans="1:31" ht="16.5" thickBot="1" x14ac:dyDescent="0.3">
      <c r="A346" s="82"/>
      <c r="B346" s="77" t="s">
        <v>2763</v>
      </c>
      <c r="C346" s="41">
        <v>13.3</v>
      </c>
      <c r="D346" s="40">
        <v>13.3</v>
      </c>
      <c r="E346" s="41">
        <v>13.3</v>
      </c>
      <c r="F346" s="40">
        <v>13.3</v>
      </c>
      <c r="G346" s="41">
        <v>13.3</v>
      </c>
      <c r="H346" s="40">
        <v>13.3</v>
      </c>
      <c r="I346" s="36"/>
      <c r="J346" s="40"/>
      <c r="K346" s="36"/>
      <c r="L346" s="40"/>
      <c r="M346" s="36"/>
      <c r="N346" s="43">
        <v>847.90834000000007</v>
      </c>
      <c r="O346" s="44">
        <v>1213.4801400000001</v>
      </c>
      <c r="P346" s="55" t="s">
        <v>305</v>
      </c>
      <c r="Q346" s="60" t="s">
        <v>96</v>
      </c>
      <c r="R346" s="23"/>
      <c r="U346" s="29"/>
      <c r="V346" s="133"/>
      <c r="X346" s="29"/>
      <c r="Y346" s="133"/>
      <c r="AA346" s="126"/>
      <c r="AB346" s="126"/>
      <c r="AC346" s="131"/>
      <c r="AD346" s="131"/>
      <c r="AE346" s="133"/>
    </row>
    <row r="347" spans="1:31" ht="36.75" thickBot="1" x14ac:dyDescent="0.3">
      <c r="A347" s="82"/>
      <c r="B347" s="77"/>
      <c r="C347" s="41"/>
      <c r="D347" s="40"/>
      <c r="E347" s="41"/>
      <c r="F347" s="40"/>
      <c r="G347" s="41"/>
      <c r="H347" s="40"/>
      <c r="I347" s="36"/>
      <c r="J347" s="40"/>
      <c r="K347" s="36"/>
      <c r="L347" s="40"/>
      <c r="M347" s="36"/>
      <c r="N347" s="43"/>
      <c r="O347" s="44"/>
      <c r="P347" s="55" t="s">
        <v>306</v>
      </c>
      <c r="Q347" s="60" t="s">
        <v>307</v>
      </c>
      <c r="R347" s="23"/>
      <c r="U347" s="29"/>
      <c r="V347" s="133"/>
      <c r="X347" s="29"/>
      <c r="Y347" s="133"/>
      <c r="AC347" s="131"/>
      <c r="AD347" s="131"/>
      <c r="AE347" s="133"/>
    </row>
    <row r="348" spans="1:31" ht="48.75" thickBot="1" x14ac:dyDescent="0.3">
      <c r="A348" s="82"/>
      <c r="B348" s="77"/>
      <c r="C348" s="41"/>
      <c r="D348" s="40"/>
      <c r="E348" s="41"/>
      <c r="F348" s="40"/>
      <c r="G348" s="41"/>
      <c r="H348" s="40"/>
      <c r="I348" s="36"/>
      <c r="J348" s="40"/>
      <c r="K348" s="36"/>
      <c r="L348" s="40"/>
      <c r="M348" s="36"/>
      <c r="N348" s="43"/>
      <c r="O348" s="44"/>
      <c r="P348" s="55" t="s">
        <v>308</v>
      </c>
      <c r="Q348" s="60" t="s">
        <v>96</v>
      </c>
      <c r="R348" s="23"/>
      <c r="U348" s="29"/>
      <c r="V348" s="133"/>
      <c r="X348" s="29"/>
      <c r="Y348" s="133"/>
      <c r="AC348" s="131"/>
      <c r="AD348" s="131"/>
      <c r="AE348" s="133"/>
    </row>
    <row r="349" spans="1:31" ht="24.75" thickBot="1" x14ac:dyDescent="0.3">
      <c r="A349" s="82"/>
      <c r="B349" s="77"/>
      <c r="C349" s="41"/>
      <c r="D349" s="40"/>
      <c r="E349" s="41"/>
      <c r="F349" s="40"/>
      <c r="G349" s="41"/>
      <c r="H349" s="40"/>
      <c r="I349" s="36"/>
      <c r="J349" s="40"/>
      <c r="K349" s="36"/>
      <c r="L349" s="40"/>
      <c r="M349" s="36"/>
      <c r="N349" s="43"/>
      <c r="O349" s="44"/>
      <c r="P349" s="55" t="s">
        <v>309</v>
      </c>
      <c r="Q349" s="60" t="s">
        <v>310</v>
      </c>
      <c r="R349" s="23"/>
      <c r="U349" s="29"/>
      <c r="V349" s="133"/>
      <c r="X349" s="29"/>
      <c r="Y349" s="133"/>
      <c r="AC349" s="131"/>
      <c r="AD349" s="131"/>
      <c r="AE349" s="133"/>
    </row>
    <row r="350" spans="1:31" ht="48.75" thickBot="1" x14ac:dyDescent="0.3">
      <c r="A350" s="82"/>
      <c r="B350" s="77" t="s">
        <v>2762</v>
      </c>
      <c r="C350" s="41">
        <v>18.5</v>
      </c>
      <c r="D350" s="40">
        <v>18.5</v>
      </c>
      <c r="E350" s="41">
        <v>18.5</v>
      </c>
      <c r="F350" s="40">
        <v>18.5</v>
      </c>
      <c r="G350" s="41">
        <v>18.5</v>
      </c>
      <c r="H350" s="40">
        <v>18.5</v>
      </c>
      <c r="I350" s="36"/>
      <c r="J350" s="40"/>
      <c r="K350" s="36"/>
      <c r="L350" s="40"/>
      <c r="M350" s="36"/>
      <c r="N350" s="43">
        <v>6333.5125599999992</v>
      </c>
      <c r="O350" s="44">
        <v>7602.9576899999993</v>
      </c>
      <c r="P350" s="55" t="s">
        <v>311</v>
      </c>
      <c r="Q350" s="60" t="s">
        <v>96</v>
      </c>
      <c r="R350" s="23"/>
      <c r="U350" s="29"/>
      <c r="V350" s="133"/>
      <c r="X350" s="29"/>
      <c r="Y350" s="133"/>
      <c r="AA350" s="126"/>
      <c r="AB350" s="126"/>
      <c r="AC350" s="131"/>
      <c r="AD350" s="131"/>
      <c r="AE350" s="133"/>
    </row>
    <row r="351" spans="1:31" ht="36.75" thickBot="1" x14ac:dyDescent="0.3">
      <c r="A351" s="82"/>
      <c r="B351" s="77"/>
      <c r="C351" s="41"/>
      <c r="D351" s="40"/>
      <c r="E351" s="41"/>
      <c r="F351" s="40"/>
      <c r="G351" s="41"/>
      <c r="H351" s="40"/>
      <c r="I351" s="36"/>
      <c r="J351" s="40"/>
      <c r="K351" s="36"/>
      <c r="L351" s="40"/>
      <c r="M351" s="36"/>
      <c r="N351" s="43"/>
      <c r="O351" s="44"/>
      <c r="P351" s="55" t="s">
        <v>312</v>
      </c>
      <c r="Q351" s="60" t="s">
        <v>313</v>
      </c>
      <c r="R351" s="23"/>
      <c r="U351" s="29"/>
      <c r="V351" s="133"/>
      <c r="X351" s="29"/>
      <c r="Y351" s="133"/>
      <c r="AC351" s="131"/>
      <c r="AD351" s="131"/>
      <c r="AE351" s="133"/>
    </row>
    <row r="352" spans="1:31" ht="16.5" thickBot="1" x14ac:dyDescent="0.3">
      <c r="A352" s="82"/>
      <c r="B352" s="77"/>
      <c r="C352" s="41"/>
      <c r="D352" s="40"/>
      <c r="E352" s="41"/>
      <c r="F352" s="40"/>
      <c r="G352" s="41"/>
      <c r="H352" s="40"/>
      <c r="I352" s="36"/>
      <c r="J352" s="40"/>
      <c r="K352" s="36"/>
      <c r="L352" s="40"/>
      <c r="M352" s="36"/>
      <c r="N352" s="43"/>
      <c r="O352" s="44"/>
      <c r="P352" s="55" t="s">
        <v>314</v>
      </c>
      <c r="Q352" s="60" t="s">
        <v>301</v>
      </c>
      <c r="R352" s="23"/>
      <c r="U352" s="29"/>
      <c r="V352" s="133"/>
      <c r="X352" s="29"/>
      <c r="Y352" s="133"/>
      <c r="AC352" s="131"/>
      <c r="AD352" s="131"/>
      <c r="AE352" s="133"/>
    </row>
    <row r="353" spans="1:31" ht="48.75" thickBot="1" x14ac:dyDescent="0.3">
      <c r="A353" s="82"/>
      <c r="B353" s="77"/>
      <c r="C353" s="41"/>
      <c r="D353" s="40"/>
      <c r="E353" s="41"/>
      <c r="F353" s="40"/>
      <c r="G353" s="41"/>
      <c r="H353" s="40"/>
      <c r="I353" s="36"/>
      <c r="J353" s="40"/>
      <c r="K353" s="36"/>
      <c r="L353" s="40"/>
      <c r="M353" s="36"/>
      <c r="N353" s="43"/>
      <c r="O353" s="44"/>
      <c r="P353" s="55" t="s">
        <v>315</v>
      </c>
      <c r="Q353" s="60" t="s">
        <v>316</v>
      </c>
      <c r="R353" s="23"/>
      <c r="U353" s="29"/>
      <c r="V353" s="133"/>
      <c r="X353" s="29"/>
      <c r="Y353" s="133"/>
      <c r="AC353" s="131"/>
      <c r="AD353" s="131"/>
      <c r="AE353" s="133"/>
    </row>
    <row r="354" spans="1:31" ht="36.75" thickBot="1" x14ac:dyDescent="0.3">
      <c r="A354" s="82"/>
      <c r="B354" s="77"/>
      <c r="C354" s="41"/>
      <c r="D354" s="40"/>
      <c r="E354" s="41"/>
      <c r="F354" s="40"/>
      <c r="G354" s="41"/>
      <c r="H354" s="40"/>
      <c r="I354" s="36"/>
      <c r="J354" s="40"/>
      <c r="K354" s="36"/>
      <c r="L354" s="40"/>
      <c r="M354" s="36"/>
      <c r="N354" s="43"/>
      <c r="O354" s="44"/>
      <c r="P354" s="55" t="s">
        <v>317</v>
      </c>
      <c r="Q354" s="60" t="s">
        <v>318</v>
      </c>
      <c r="R354" s="23"/>
      <c r="U354" s="29"/>
      <c r="V354" s="133"/>
      <c r="X354" s="29"/>
      <c r="Y354" s="133"/>
      <c r="AC354" s="131"/>
      <c r="AD354" s="131"/>
      <c r="AE354" s="133"/>
    </row>
    <row r="355" spans="1:31" ht="36.75" thickBot="1" x14ac:dyDescent="0.3">
      <c r="A355" s="82"/>
      <c r="B355" s="77"/>
      <c r="C355" s="41"/>
      <c r="D355" s="40"/>
      <c r="E355" s="41"/>
      <c r="F355" s="40"/>
      <c r="G355" s="41"/>
      <c r="H355" s="40"/>
      <c r="I355" s="36"/>
      <c r="J355" s="40"/>
      <c r="K355" s="36"/>
      <c r="L355" s="40"/>
      <c r="M355" s="36"/>
      <c r="N355" s="43"/>
      <c r="O355" s="44"/>
      <c r="P355" s="55" t="s">
        <v>319</v>
      </c>
      <c r="Q355" s="60" t="s">
        <v>301</v>
      </c>
      <c r="R355" s="23"/>
      <c r="U355" s="29"/>
      <c r="V355" s="133"/>
      <c r="X355" s="29"/>
      <c r="Y355" s="133"/>
      <c r="AC355" s="131"/>
      <c r="AD355" s="131"/>
      <c r="AE355" s="133"/>
    </row>
    <row r="356" spans="1:31" ht="24.75" thickBot="1" x14ac:dyDescent="0.3">
      <c r="A356" s="82"/>
      <c r="B356" s="77" t="s">
        <v>2761</v>
      </c>
      <c r="C356" s="41">
        <v>142.1</v>
      </c>
      <c r="D356" s="40">
        <v>-156.30000000000001</v>
      </c>
      <c r="E356" s="41">
        <v>-4100.7</v>
      </c>
      <c r="F356" s="40">
        <v>-4100.7</v>
      </c>
      <c r="G356" s="41">
        <v>-4100.7</v>
      </c>
      <c r="H356" s="40">
        <v>-4100.7</v>
      </c>
      <c r="I356" s="36"/>
      <c r="J356" s="40"/>
      <c r="K356" s="36"/>
      <c r="L356" s="40"/>
      <c r="M356" s="36"/>
      <c r="N356" s="43">
        <v>4436.1192699999992</v>
      </c>
      <c r="O356" s="44">
        <v>10543.594230000001</v>
      </c>
      <c r="P356" s="55" t="s">
        <v>320</v>
      </c>
      <c r="Q356" s="60" t="s">
        <v>321</v>
      </c>
      <c r="R356" s="23"/>
      <c r="U356" s="29"/>
      <c r="V356" s="133"/>
      <c r="X356" s="29"/>
      <c r="Y356" s="133"/>
      <c r="AA356" s="126"/>
      <c r="AB356" s="126"/>
      <c r="AC356" s="131"/>
      <c r="AD356" s="131"/>
      <c r="AE356" s="133"/>
    </row>
    <row r="357" spans="1:31" ht="24.75" thickBot="1" x14ac:dyDescent="0.3">
      <c r="A357" s="82"/>
      <c r="B357" s="77"/>
      <c r="C357" s="41"/>
      <c r="D357" s="40"/>
      <c r="E357" s="41"/>
      <c r="F357" s="40"/>
      <c r="G357" s="41"/>
      <c r="H357" s="40"/>
      <c r="I357" s="36"/>
      <c r="J357" s="40"/>
      <c r="K357" s="36"/>
      <c r="L357" s="40"/>
      <c r="M357" s="36"/>
      <c r="N357" s="43"/>
      <c r="O357" s="44"/>
      <c r="P357" s="55" t="s">
        <v>322</v>
      </c>
      <c r="Q357" s="60" t="s">
        <v>96</v>
      </c>
      <c r="R357" s="23"/>
      <c r="U357" s="29"/>
      <c r="V357" s="133"/>
      <c r="X357" s="29"/>
      <c r="Y357" s="133"/>
      <c r="AC357" s="131"/>
      <c r="AD357" s="131"/>
      <c r="AE357" s="133"/>
    </row>
    <row r="358" spans="1:31" ht="36.75" thickBot="1" x14ac:dyDescent="0.3">
      <c r="A358" s="82"/>
      <c r="B358" s="77"/>
      <c r="C358" s="41"/>
      <c r="D358" s="40"/>
      <c r="E358" s="41"/>
      <c r="F358" s="40"/>
      <c r="G358" s="41"/>
      <c r="H358" s="40"/>
      <c r="I358" s="36"/>
      <c r="J358" s="40"/>
      <c r="K358" s="36"/>
      <c r="L358" s="40"/>
      <c r="M358" s="36"/>
      <c r="N358" s="43"/>
      <c r="O358" s="44"/>
      <c r="P358" s="55" t="s">
        <v>323</v>
      </c>
      <c r="Q358" s="60" t="s">
        <v>96</v>
      </c>
      <c r="R358" s="23"/>
      <c r="U358" s="29"/>
      <c r="V358" s="133"/>
      <c r="X358" s="29"/>
      <c r="Y358" s="133"/>
      <c r="AC358" s="131"/>
      <c r="AD358" s="131"/>
      <c r="AE358" s="133"/>
    </row>
    <row r="359" spans="1:31" ht="36.75" thickBot="1" x14ac:dyDescent="0.3">
      <c r="A359" s="82"/>
      <c r="B359" s="77"/>
      <c r="C359" s="41"/>
      <c r="D359" s="40"/>
      <c r="E359" s="41"/>
      <c r="F359" s="40"/>
      <c r="G359" s="41"/>
      <c r="H359" s="40"/>
      <c r="I359" s="36"/>
      <c r="J359" s="40"/>
      <c r="K359" s="36"/>
      <c r="L359" s="40"/>
      <c r="M359" s="36"/>
      <c r="N359" s="43"/>
      <c r="O359" s="44"/>
      <c r="P359" s="55" t="s">
        <v>324</v>
      </c>
      <c r="Q359" s="60" t="s">
        <v>325</v>
      </c>
      <c r="R359" s="23"/>
      <c r="U359" s="29"/>
      <c r="V359" s="133"/>
      <c r="X359" s="29"/>
      <c r="Y359" s="133"/>
      <c r="AC359" s="131"/>
      <c r="AD359" s="131"/>
      <c r="AE359" s="133"/>
    </row>
    <row r="360" spans="1:31" ht="24.75" thickBot="1" x14ac:dyDescent="0.3">
      <c r="A360" s="82"/>
      <c r="B360" s="77"/>
      <c r="C360" s="41"/>
      <c r="D360" s="40"/>
      <c r="E360" s="41"/>
      <c r="F360" s="40"/>
      <c r="G360" s="41"/>
      <c r="H360" s="40"/>
      <c r="I360" s="36"/>
      <c r="J360" s="40"/>
      <c r="K360" s="36"/>
      <c r="L360" s="40"/>
      <c r="M360" s="36"/>
      <c r="N360" s="43"/>
      <c r="O360" s="44"/>
      <c r="P360" s="55" t="s">
        <v>326</v>
      </c>
      <c r="Q360" s="60" t="s">
        <v>327</v>
      </c>
      <c r="R360" s="23"/>
      <c r="U360" s="29"/>
      <c r="V360" s="133"/>
      <c r="X360" s="29"/>
      <c r="Y360" s="133"/>
      <c r="AC360" s="131"/>
      <c r="AD360" s="131"/>
      <c r="AE360" s="133"/>
    </row>
    <row r="361" spans="1:31" ht="16.5" thickBot="1" x14ac:dyDescent="0.3">
      <c r="A361" s="82"/>
      <c r="B361" s="77"/>
      <c r="C361" s="41"/>
      <c r="D361" s="40"/>
      <c r="E361" s="41"/>
      <c r="F361" s="40"/>
      <c r="G361" s="41"/>
      <c r="H361" s="40"/>
      <c r="I361" s="36"/>
      <c r="J361" s="40"/>
      <c r="K361" s="36"/>
      <c r="L361" s="40"/>
      <c r="M361" s="36"/>
      <c r="N361" s="43"/>
      <c r="O361" s="44"/>
      <c r="P361" s="55" t="s">
        <v>328</v>
      </c>
      <c r="Q361" s="60" t="s">
        <v>96</v>
      </c>
      <c r="R361" s="23"/>
      <c r="U361" s="29"/>
      <c r="V361" s="133"/>
      <c r="X361" s="29"/>
      <c r="Y361" s="133"/>
      <c r="AC361" s="131"/>
      <c r="AD361" s="131"/>
      <c r="AE361" s="133"/>
    </row>
    <row r="362" spans="1:31" ht="24.75" thickBot="1" x14ac:dyDescent="0.3">
      <c r="A362" s="82"/>
      <c r="B362" s="77" t="s">
        <v>2760</v>
      </c>
      <c r="C362" s="41">
        <v>109.2</v>
      </c>
      <c r="D362" s="40">
        <v>109.2</v>
      </c>
      <c r="E362" s="41">
        <v>109.2</v>
      </c>
      <c r="F362" s="40">
        <v>109.2</v>
      </c>
      <c r="G362" s="41">
        <v>109.2</v>
      </c>
      <c r="H362" s="40">
        <v>109.2</v>
      </c>
      <c r="I362" s="36"/>
      <c r="J362" s="40"/>
      <c r="K362" s="36"/>
      <c r="L362" s="40"/>
      <c r="M362" s="36"/>
      <c r="N362" s="43">
        <v>26435.405169999995</v>
      </c>
      <c r="O362" s="44">
        <v>54375.655589999995</v>
      </c>
      <c r="P362" s="66" t="s">
        <v>3007</v>
      </c>
      <c r="Q362" s="60" t="s">
        <v>329</v>
      </c>
      <c r="R362" s="23"/>
      <c r="U362" s="29"/>
      <c r="V362" s="133"/>
      <c r="X362" s="29"/>
      <c r="Y362" s="133"/>
      <c r="AA362" s="126"/>
      <c r="AB362" s="126"/>
      <c r="AC362" s="131"/>
      <c r="AD362" s="131"/>
      <c r="AE362" s="133"/>
    </row>
    <row r="363" spans="1:31" ht="24.75" thickBot="1" x14ac:dyDescent="0.3">
      <c r="A363" s="82"/>
      <c r="B363" s="77"/>
      <c r="C363" s="41"/>
      <c r="D363" s="40"/>
      <c r="E363" s="41"/>
      <c r="F363" s="40"/>
      <c r="G363" s="41"/>
      <c r="H363" s="40"/>
      <c r="I363" s="36"/>
      <c r="J363" s="40"/>
      <c r="K363" s="36"/>
      <c r="L363" s="40"/>
      <c r="M363" s="36"/>
      <c r="N363" s="43"/>
      <c r="O363" s="44"/>
      <c r="P363" s="55" t="s">
        <v>330</v>
      </c>
      <c r="Q363" s="60" t="s">
        <v>89</v>
      </c>
      <c r="R363" s="23"/>
      <c r="U363" s="29"/>
      <c r="V363" s="133"/>
      <c r="X363" s="29"/>
      <c r="Y363" s="133"/>
      <c r="AC363" s="131"/>
      <c r="AD363" s="131"/>
      <c r="AE363" s="133"/>
    </row>
    <row r="364" spans="1:31" ht="24.75" thickBot="1" x14ac:dyDescent="0.3">
      <c r="A364" s="82"/>
      <c r="B364" s="77"/>
      <c r="C364" s="41"/>
      <c r="D364" s="40"/>
      <c r="E364" s="41"/>
      <c r="F364" s="40"/>
      <c r="G364" s="41"/>
      <c r="H364" s="40"/>
      <c r="I364" s="36"/>
      <c r="J364" s="40"/>
      <c r="K364" s="36"/>
      <c r="L364" s="40"/>
      <c r="M364" s="36"/>
      <c r="N364" s="43"/>
      <c r="O364" s="44"/>
      <c r="P364" s="55" t="s">
        <v>331</v>
      </c>
      <c r="Q364" s="60" t="s">
        <v>332</v>
      </c>
      <c r="R364" s="23"/>
      <c r="U364" s="29"/>
      <c r="V364" s="133"/>
      <c r="X364" s="29"/>
      <c r="Y364" s="133"/>
      <c r="AC364" s="131"/>
      <c r="AD364" s="131"/>
      <c r="AE364" s="133"/>
    </row>
    <row r="365" spans="1:31" ht="36.75" thickBot="1" x14ac:dyDescent="0.3">
      <c r="A365" s="82"/>
      <c r="B365" s="77"/>
      <c r="C365" s="41"/>
      <c r="D365" s="40"/>
      <c r="E365" s="41"/>
      <c r="F365" s="40"/>
      <c r="G365" s="41"/>
      <c r="H365" s="40"/>
      <c r="I365" s="36"/>
      <c r="J365" s="40"/>
      <c r="K365" s="36"/>
      <c r="L365" s="40"/>
      <c r="M365" s="36"/>
      <c r="N365" s="43"/>
      <c r="O365" s="44"/>
      <c r="P365" s="55" t="s">
        <v>333</v>
      </c>
      <c r="Q365" s="60" t="s">
        <v>334</v>
      </c>
      <c r="R365" s="23"/>
      <c r="U365" s="29"/>
      <c r="V365" s="133"/>
      <c r="X365" s="29"/>
      <c r="Y365" s="133"/>
      <c r="AC365" s="131"/>
      <c r="AD365" s="131"/>
      <c r="AE365" s="133"/>
    </row>
    <row r="366" spans="1:31" ht="16.5" thickBot="1" x14ac:dyDescent="0.3">
      <c r="A366" s="82"/>
      <c r="B366" s="77"/>
      <c r="C366" s="41"/>
      <c r="D366" s="40"/>
      <c r="E366" s="41"/>
      <c r="F366" s="40"/>
      <c r="G366" s="41"/>
      <c r="H366" s="40"/>
      <c r="I366" s="36"/>
      <c r="J366" s="40"/>
      <c r="K366" s="36"/>
      <c r="L366" s="40"/>
      <c r="M366" s="36"/>
      <c r="N366" s="43"/>
      <c r="O366" s="44"/>
      <c r="P366" s="55" t="s">
        <v>335</v>
      </c>
      <c r="Q366" s="60" t="s">
        <v>96</v>
      </c>
      <c r="R366" s="23"/>
      <c r="U366" s="29"/>
      <c r="V366" s="133"/>
      <c r="X366" s="29"/>
      <c r="Y366" s="133"/>
      <c r="AC366" s="131"/>
      <c r="AD366" s="131"/>
      <c r="AE366" s="133"/>
    </row>
    <row r="367" spans="1:31" ht="24.75" thickBot="1" x14ac:dyDescent="0.3">
      <c r="A367" s="82"/>
      <c r="B367" s="77"/>
      <c r="C367" s="41"/>
      <c r="D367" s="40"/>
      <c r="E367" s="41"/>
      <c r="F367" s="40"/>
      <c r="G367" s="41"/>
      <c r="H367" s="40"/>
      <c r="I367" s="36"/>
      <c r="J367" s="40"/>
      <c r="K367" s="36"/>
      <c r="L367" s="40"/>
      <c r="M367" s="36"/>
      <c r="N367" s="43"/>
      <c r="O367" s="44"/>
      <c r="P367" s="55" t="s">
        <v>336</v>
      </c>
      <c r="Q367" s="60" t="s">
        <v>96</v>
      </c>
      <c r="R367" s="23"/>
      <c r="U367" s="29"/>
      <c r="V367" s="133"/>
      <c r="X367" s="29"/>
      <c r="Y367" s="133"/>
      <c r="AC367" s="131"/>
      <c r="AD367" s="131"/>
      <c r="AE367" s="133"/>
    </row>
    <row r="368" spans="1:31" ht="48.75" thickBot="1" x14ac:dyDescent="0.3">
      <c r="A368" s="82"/>
      <c r="B368" s="77" t="s">
        <v>2759</v>
      </c>
      <c r="C368" s="41"/>
      <c r="D368" s="40"/>
      <c r="E368" s="41"/>
      <c r="F368" s="40"/>
      <c r="G368" s="41"/>
      <c r="H368" s="40"/>
      <c r="I368" s="36"/>
      <c r="J368" s="40"/>
      <c r="K368" s="36"/>
      <c r="L368" s="40"/>
      <c r="M368" s="36"/>
      <c r="N368" s="43">
        <v>648.76323999999988</v>
      </c>
      <c r="O368" s="44">
        <v>737.99132999999995</v>
      </c>
      <c r="P368" s="55" t="s">
        <v>337</v>
      </c>
      <c r="Q368" s="60" t="s">
        <v>96</v>
      </c>
      <c r="R368" s="23"/>
      <c r="U368" s="29"/>
      <c r="V368" s="133"/>
      <c r="X368" s="29"/>
      <c r="Y368" s="133"/>
      <c r="AA368" s="126"/>
      <c r="AB368" s="126"/>
      <c r="AC368" s="131"/>
      <c r="AD368" s="131"/>
      <c r="AE368" s="133"/>
    </row>
    <row r="369" spans="1:31" ht="36.75" thickBot="1" x14ac:dyDescent="0.3">
      <c r="A369" s="82"/>
      <c r="B369" s="77"/>
      <c r="C369" s="41"/>
      <c r="D369" s="40"/>
      <c r="E369" s="41"/>
      <c r="F369" s="40"/>
      <c r="G369" s="41"/>
      <c r="H369" s="40"/>
      <c r="I369" s="36"/>
      <c r="J369" s="40"/>
      <c r="K369" s="36"/>
      <c r="L369" s="40"/>
      <c r="M369" s="36"/>
      <c r="N369" s="43"/>
      <c r="O369" s="44"/>
      <c r="P369" s="55" t="s">
        <v>338</v>
      </c>
      <c r="Q369" s="60" t="s">
        <v>96</v>
      </c>
      <c r="R369" s="23"/>
      <c r="U369" s="29"/>
      <c r="V369" s="133"/>
      <c r="X369" s="29"/>
      <c r="Y369" s="133"/>
      <c r="AC369" s="131"/>
      <c r="AD369" s="131"/>
      <c r="AE369" s="133"/>
    </row>
    <row r="370" spans="1:31" ht="36.75" thickBot="1" x14ac:dyDescent="0.3">
      <c r="A370" s="82"/>
      <c r="B370" s="77" t="s">
        <v>2758</v>
      </c>
      <c r="C370" s="41">
        <v>399.1</v>
      </c>
      <c r="D370" s="40">
        <v>3609.1</v>
      </c>
      <c r="E370" s="41">
        <v>5609.1</v>
      </c>
      <c r="F370" s="40">
        <v>5609.1</v>
      </c>
      <c r="G370" s="41">
        <v>5609.1</v>
      </c>
      <c r="H370" s="40">
        <v>5609.1</v>
      </c>
      <c r="I370" s="36"/>
      <c r="J370" s="40"/>
      <c r="K370" s="36"/>
      <c r="L370" s="40"/>
      <c r="M370" s="36"/>
      <c r="N370" s="43">
        <v>46534.692750000002</v>
      </c>
      <c r="O370" s="44">
        <v>50720.391250000001</v>
      </c>
      <c r="P370" s="55" t="s">
        <v>339</v>
      </c>
      <c r="Q370" s="60" t="s">
        <v>301</v>
      </c>
      <c r="R370" s="23"/>
      <c r="U370" s="29"/>
      <c r="V370" s="133"/>
      <c r="X370" s="29"/>
      <c r="Y370" s="133"/>
      <c r="AA370" s="126"/>
      <c r="AB370" s="126"/>
      <c r="AC370" s="131"/>
      <c r="AD370" s="131"/>
      <c r="AE370" s="133"/>
    </row>
    <row r="371" spans="1:31" ht="24.75" thickBot="1" x14ac:dyDescent="0.3">
      <c r="A371" s="82"/>
      <c r="B371" s="77" t="s">
        <v>2757</v>
      </c>
      <c r="C371" s="41">
        <v>913.5</v>
      </c>
      <c r="D371" s="40">
        <v>1413.5</v>
      </c>
      <c r="E371" s="41">
        <v>17287.5</v>
      </c>
      <c r="F371" s="40">
        <v>17287.5</v>
      </c>
      <c r="G371" s="41">
        <v>17287.5</v>
      </c>
      <c r="H371" s="40">
        <v>17287.5</v>
      </c>
      <c r="I371" s="36"/>
      <c r="J371" s="40"/>
      <c r="K371" s="36"/>
      <c r="L371" s="40"/>
      <c r="M371" s="36"/>
      <c r="N371" s="43">
        <v>26667.24596</v>
      </c>
      <c r="O371" s="44">
        <v>28124.173650000004</v>
      </c>
      <c r="P371" s="55" t="s">
        <v>340</v>
      </c>
      <c r="Q371" s="60" t="s">
        <v>89</v>
      </c>
      <c r="R371" s="23"/>
      <c r="U371" s="29"/>
      <c r="V371" s="133"/>
      <c r="X371" s="29"/>
      <c r="Y371" s="133"/>
      <c r="AA371" s="126"/>
      <c r="AB371" s="126"/>
      <c r="AC371" s="131"/>
      <c r="AD371" s="131"/>
      <c r="AE371" s="133"/>
    </row>
    <row r="372" spans="1:31" ht="48.75" thickBot="1" x14ac:dyDescent="0.3">
      <c r="A372" s="82"/>
      <c r="B372" s="77"/>
      <c r="C372" s="41"/>
      <c r="D372" s="40"/>
      <c r="E372" s="41"/>
      <c r="F372" s="40"/>
      <c r="G372" s="41"/>
      <c r="H372" s="40"/>
      <c r="I372" s="36"/>
      <c r="J372" s="40"/>
      <c r="K372" s="36"/>
      <c r="L372" s="40"/>
      <c r="M372" s="36"/>
      <c r="N372" s="43"/>
      <c r="O372" s="44"/>
      <c r="P372" s="55" t="s">
        <v>341</v>
      </c>
      <c r="Q372" s="60" t="s">
        <v>288</v>
      </c>
      <c r="R372" s="23"/>
      <c r="U372" s="29"/>
      <c r="V372" s="133"/>
      <c r="X372" s="29"/>
      <c r="Y372" s="133"/>
      <c r="AC372" s="131"/>
      <c r="AD372" s="131"/>
      <c r="AE372" s="133"/>
    </row>
    <row r="373" spans="1:31" ht="60.75" thickBot="1" x14ac:dyDescent="0.3">
      <c r="A373" s="82"/>
      <c r="B373" s="77"/>
      <c r="C373" s="41"/>
      <c r="D373" s="40"/>
      <c r="E373" s="41"/>
      <c r="F373" s="40"/>
      <c r="G373" s="41"/>
      <c r="H373" s="40"/>
      <c r="I373" s="36"/>
      <c r="J373" s="40"/>
      <c r="K373" s="36"/>
      <c r="L373" s="40"/>
      <c r="M373" s="36"/>
      <c r="N373" s="43"/>
      <c r="O373" s="44"/>
      <c r="P373" s="55" t="s">
        <v>342</v>
      </c>
      <c r="Q373" s="60" t="s">
        <v>343</v>
      </c>
      <c r="R373" s="23"/>
      <c r="U373" s="29"/>
      <c r="V373" s="133"/>
      <c r="X373" s="29"/>
      <c r="Y373" s="133"/>
      <c r="AC373" s="131"/>
      <c r="AD373" s="131"/>
      <c r="AE373" s="133"/>
    </row>
    <row r="374" spans="1:31" ht="24.75" thickBot="1" x14ac:dyDescent="0.3">
      <c r="A374" s="82"/>
      <c r="B374" s="77"/>
      <c r="C374" s="41"/>
      <c r="D374" s="40"/>
      <c r="E374" s="41"/>
      <c r="F374" s="40"/>
      <c r="G374" s="41"/>
      <c r="H374" s="40"/>
      <c r="I374" s="36"/>
      <c r="J374" s="40"/>
      <c r="K374" s="36"/>
      <c r="L374" s="40"/>
      <c r="M374" s="36"/>
      <c r="N374" s="43"/>
      <c r="O374" s="44"/>
      <c r="P374" s="55" t="s">
        <v>344</v>
      </c>
      <c r="Q374" s="60" t="s">
        <v>345</v>
      </c>
      <c r="R374" s="23"/>
      <c r="U374" s="29"/>
      <c r="V374" s="133"/>
      <c r="X374" s="29"/>
      <c r="Y374" s="133"/>
      <c r="AC374" s="131"/>
      <c r="AD374" s="131"/>
      <c r="AE374" s="133"/>
    </row>
    <row r="375" spans="1:31" ht="16.5" thickBot="1" x14ac:dyDescent="0.3">
      <c r="A375" s="82"/>
      <c r="B375" s="77" t="s">
        <v>2756</v>
      </c>
      <c r="C375" s="41"/>
      <c r="D375" s="40"/>
      <c r="E375" s="41"/>
      <c r="F375" s="40"/>
      <c r="G375" s="41"/>
      <c r="H375" s="40"/>
      <c r="I375" s="36"/>
      <c r="J375" s="40"/>
      <c r="K375" s="36"/>
      <c r="L375" s="40"/>
      <c r="M375" s="36"/>
      <c r="N375" s="43">
        <v>17.759619999999998</v>
      </c>
      <c r="O375" s="44">
        <v>103.48240000000001</v>
      </c>
      <c r="P375" s="66" t="s">
        <v>848</v>
      </c>
      <c r="Q375" s="60" t="s">
        <v>848</v>
      </c>
      <c r="R375" s="23"/>
      <c r="U375" s="29"/>
      <c r="V375" s="133"/>
      <c r="X375" s="29"/>
      <c r="Y375" s="133"/>
      <c r="AA375" s="126"/>
      <c r="AB375" s="126"/>
      <c r="AC375" s="131"/>
      <c r="AD375" s="131"/>
      <c r="AE375" s="133"/>
    </row>
    <row r="376" spans="1:31" ht="24.75" thickBot="1" x14ac:dyDescent="0.3">
      <c r="A376" s="82"/>
      <c r="B376" s="77" t="s">
        <v>2755</v>
      </c>
      <c r="C376" s="41">
        <v>36.299999999999997</v>
      </c>
      <c r="D376" s="40">
        <v>516.29999999999995</v>
      </c>
      <c r="E376" s="41">
        <v>1716.3</v>
      </c>
      <c r="F376" s="40">
        <v>1716.3</v>
      </c>
      <c r="G376" s="41">
        <v>1716.3</v>
      </c>
      <c r="H376" s="40">
        <v>1716.3</v>
      </c>
      <c r="I376" s="36"/>
      <c r="J376" s="40"/>
      <c r="K376" s="36"/>
      <c r="L376" s="40"/>
      <c r="M376" s="36"/>
      <c r="N376" s="43">
        <v>8197.3629299999993</v>
      </c>
      <c r="O376" s="44">
        <v>9484.0201600000019</v>
      </c>
      <c r="P376" s="55" t="s">
        <v>346</v>
      </c>
      <c r="Q376" s="60" t="s">
        <v>347</v>
      </c>
      <c r="R376" s="23"/>
      <c r="U376" s="29"/>
      <c r="V376" s="133"/>
      <c r="X376" s="29"/>
      <c r="Y376" s="133"/>
      <c r="AA376" s="126"/>
      <c r="AB376" s="126"/>
      <c r="AC376" s="131"/>
      <c r="AD376" s="131"/>
      <c r="AE376" s="133"/>
    </row>
    <row r="377" spans="1:31" ht="24.75" thickBot="1" x14ac:dyDescent="0.3">
      <c r="A377" s="82"/>
      <c r="B377" s="77"/>
      <c r="C377" s="41"/>
      <c r="D377" s="40"/>
      <c r="E377" s="41"/>
      <c r="F377" s="40"/>
      <c r="G377" s="41"/>
      <c r="H377" s="40"/>
      <c r="I377" s="36"/>
      <c r="J377" s="40"/>
      <c r="K377" s="36"/>
      <c r="L377" s="40"/>
      <c r="M377" s="36"/>
      <c r="N377" s="43"/>
      <c r="O377" s="44"/>
      <c r="P377" s="55" t="s">
        <v>348</v>
      </c>
      <c r="Q377" s="60" t="s">
        <v>349</v>
      </c>
      <c r="R377" s="23"/>
      <c r="U377" s="29"/>
      <c r="V377" s="133"/>
      <c r="X377" s="29"/>
      <c r="Y377" s="133"/>
      <c r="AC377" s="131"/>
      <c r="AD377" s="131"/>
      <c r="AE377" s="133"/>
    </row>
    <row r="378" spans="1:31" ht="36.75" thickBot="1" x14ac:dyDescent="0.3">
      <c r="A378" s="82"/>
      <c r="B378" s="77"/>
      <c r="C378" s="41"/>
      <c r="D378" s="40"/>
      <c r="E378" s="41"/>
      <c r="F378" s="40"/>
      <c r="G378" s="41"/>
      <c r="H378" s="40"/>
      <c r="I378" s="36"/>
      <c r="J378" s="40"/>
      <c r="K378" s="36"/>
      <c r="L378" s="40"/>
      <c r="M378" s="36"/>
      <c r="N378" s="43"/>
      <c r="O378" s="44"/>
      <c r="P378" s="55" t="s">
        <v>350</v>
      </c>
      <c r="Q378" s="60" t="s">
        <v>351</v>
      </c>
      <c r="R378" s="23"/>
      <c r="U378" s="29"/>
      <c r="V378" s="133"/>
      <c r="X378" s="29"/>
      <c r="Y378" s="133"/>
      <c r="AC378" s="131"/>
      <c r="AD378" s="131"/>
      <c r="AE378" s="133"/>
    </row>
    <row r="379" spans="1:31" ht="24.75" thickBot="1" x14ac:dyDescent="0.3">
      <c r="A379" s="82"/>
      <c r="B379" s="77" t="s">
        <v>2754</v>
      </c>
      <c r="C379" s="41">
        <v>153.9</v>
      </c>
      <c r="D379" s="40">
        <v>153.9</v>
      </c>
      <c r="E379" s="41">
        <v>552.6</v>
      </c>
      <c r="F379" s="40">
        <v>552.6</v>
      </c>
      <c r="G379" s="41">
        <v>552.6</v>
      </c>
      <c r="H379" s="40">
        <v>552.6</v>
      </c>
      <c r="I379" s="36"/>
      <c r="J379" s="40"/>
      <c r="K379" s="36"/>
      <c r="L379" s="40"/>
      <c r="M379" s="36"/>
      <c r="N379" s="43">
        <v>3735.2303899999997</v>
      </c>
      <c r="O379" s="44">
        <v>2865.3336600000002</v>
      </c>
      <c r="P379" s="55" t="s">
        <v>352</v>
      </c>
      <c r="Q379" s="60" t="s">
        <v>96</v>
      </c>
      <c r="R379" s="23"/>
      <c r="U379" s="29"/>
      <c r="V379" s="133"/>
      <c r="X379" s="29"/>
      <c r="Y379" s="133"/>
      <c r="AA379" s="126"/>
      <c r="AB379" s="126"/>
      <c r="AC379" s="131"/>
      <c r="AD379" s="131"/>
      <c r="AE379" s="133"/>
    </row>
    <row r="380" spans="1:31" ht="36.75" thickBot="1" x14ac:dyDescent="0.3">
      <c r="A380" s="82"/>
      <c r="B380" s="77"/>
      <c r="C380" s="41"/>
      <c r="D380" s="40"/>
      <c r="E380" s="41"/>
      <c r="F380" s="40"/>
      <c r="G380" s="41"/>
      <c r="H380" s="40"/>
      <c r="I380" s="36"/>
      <c r="J380" s="40"/>
      <c r="K380" s="36"/>
      <c r="L380" s="40"/>
      <c r="M380" s="36"/>
      <c r="N380" s="43"/>
      <c r="O380" s="44"/>
      <c r="P380" s="55" t="s">
        <v>353</v>
      </c>
      <c r="Q380" s="60" t="s">
        <v>89</v>
      </c>
      <c r="R380" s="23"/>
      <c r="U380" s="29"/>
      <c r="V380" s="133"/>
      <c r="X380" s="29"/>
      <c r="Y380" s="133"/>
      <c r="AC380" s="131"/>
      <c r="AD380" s="131"/>
      <c r="AE380" s="133"/>
    </row>
    <row r="381" spans="1:31" ht="24.75" thickBot="1" x14ac:dyDescent="0.3">
      <c r="A381" s="82"/>
      <c r="B381" s="77"/>
      <c r="C381" s="41"/>
      <c r="D381" s="40"/>
      <c r="E381" s="41"/>
      <c r="F381" s="40"/>
      <c r="G381" s="41"/>
      <c r="H381" s="40"/>
      <c r="I381" s="36"/>
      <c r="J381" s="40"/>
      <c r="K381" s="36"/>
      <c r="L381" s="40"/>
      <c r="M381" s="36"/>
      <c r="N381" s="43"/>
      <c r="O381" s="44"/>
      <c r="P381" s="55" t="s">
        <v>354</v>
      </c>
      <c r="Q381" s="60" t="s">
        <v>96</v>
      </c>
      <c r="R381" s="23"/>
      <c r="U381" s="29"/>
      <c r="V381" s="133"/>
      <c r="X381" s="29"/>
      <c r="Y381" s="133"/>
      <c r="AC381" s="131"/>
      <c r="AD381" s="131"/>
      <c r="AE381" s="133"/>
    </row>
    <row r="382" spans="1:31" ht="24.75" thickBot="1" x14ac:dyDescent="0.3">
      <c r="A382" s="82"/>
      <c r="B382" s="77" t="s">
        <v>2753</v>
      </c>
      <c r="C382" s="41">
        <v>56.4</v>
      </c>
      <c r="D382" s="40">
        <v>56.4</v>
      </c>
      <c r="E382" s="41">
        <v>350.4</v>
      </c>
      <c r="F382" s="40">
        <v>350.4</v>
      </c>
      <c r="G382" s="41">
        <v>350.4</v>
      </c>
      <c r="H382" s="40">
        <v>350.4</v>
      </c>
      <c r="I382" s="36"/>
      <c r="J382" s="40"/>
      <c r="K382" s="36"/>
      <c r="L382" s="40"/>
      <c r="M382" s="36"/>
      <c r="N382" s="43">
        <v>14408.553089999999</v>
      </c>
      <c r="O382" s="44">
        <v>15276.953010000001</v>
      </c>
      <c r="P382" s="55" t="s">
        <v>355</v>
      </c>
      <c r="Q382" s="60" t="s">
        <v>356</v>
      </c>
      <c r="R382" s="23"/>
      <c r="U382" s="29"/>
      <c r="V382" s="133"/>
      <c r="X382" s="29"/>
      <c r="Y382" s="133"/>
      <c r="AA382" s="126"/>
      <c r="AB382" s="126"/>
      <c r="AC382" s="131"/>
      <c r="AD382" s="131"/>
      <c r="AE382" s="133"/>
    </row>
    <row r="383" spans="1:31" ht="16.5" thickBot="1" x14ac:dyDescent="0.3">
      <c r="A383" s="82"/>
      <c r="B383" s="77" t="s">
        <v>2752</v>
      </c>
      <c r="C383" s="41">
        <v>27.6</v>
      </c>
      <c r="D383" s="40">
        <v>27.6</v>
      </c>
      <c r="E383" s="41">
        <v>27.6</v>
      </c>
      <c r="F383" s="40">
        <v>27.6</v>
      </c>
      <c r="G383" s="41">
        <v>27.6</v>
      </c>
      <c r="H383" s="40">
        <v>27.6</v>
      </c>
      <c r="I383" s="36"/>
      <c r="J383" s="40"/>
      <c r="K383" s="36"/>
      <c r="L383" s="40"/>
      <c r="M383" s="36"/>
      <c r="N383" s="43">
        <v>4304.9635099999996</v>
      </c>
      <c r="O383" s="44">
        <v>4609.1380300000001</v>
      </c>
      <c r="P383" s="55" t="s">
        <v>357</v>
      </c>
      <c r="Q383" s="60" t="s">
        <v>96</v>
      </c>
      <c r="R383" s="23"/>
      <c r="U383" s="29"/>
      <c r="V383" s="133"/>
      <c r="X383" s="29"/>
      <c r="Y383" s="133"/>
      <c r="AA383" s="126"/>
      <c r="AB383" s="126"/>
      <c r="AC383" s="131"/>
      <c r="AD383" s="131"/>
      <c r="AE383" s="133"/>
    </row>
    <row r="384" spans="1:31" ht="36.75" thickBot="1" x14ac:dyDescent="0.3">
      <c r="A384" s="82"/>
      <c r="B384" s="77"/>
      <c r="C384" s="41"/>
      <c r="D384" s="40"/>
      <c r="E384" s="41"/>
      <c r="F384" s="40"/>
      <c r="G384" s="41"/>
      <c r="H384" s="40"/>
      <c r="I384" s="36"/>
      <c r="J384" s="40"/>
      <c r="K384" s="36"/>
      <c r="L384" s="40"/>
      <c r="M384" s="36"/>
      <c r="N384" s="43"/>
      <c r="O384" s="44"/>
      <c r="P384" s="55" t="s">
        <v>358</v>
      </c>
      <c r="Q384" s="60" t="s">
        <v>307</v>
      </c>
      <c r="R384" s="23"/>
      <c r="U384" s="29"/>
      <c r="V384" s="133"/>
      <c r="X384" s="29"/>
      <c r="Y384" s="133"/>
      <c r="AC384" s="131"/>
      <c r="AD384" s="131"/>
      <c r="AE384" s="133"/>
    </row>
    <row r="385" spans="1:31" ht="24.75" thickBot="1" x14ac:dyDescent="0.3">
      <c r="A385" s="82"/>
      <c r="B385" s="77" t="s">
        <v>2751</v>
      </c>
      <c r="C385" s="41">
        <v>56.8</v>
      </c>
      <c r="D385" s="40">
        <v>56.8</v>
      </c>
      <c r="E385" s="41">
        <v>912.5</v>
      </c>
      <c r="F385" s="40">
        <v>912.5</v>
      </c>
      <c r="G385" s="41">
        <v>912.5</v>
      </c>
      <c r="H385" s="40">
        <v>912.5</v>
      </c>
      <c r="I385" s="36"/>
      <c r="J385" s="40"/>
      <c r="K385" s="36"/>
      <c r="L385" s="40"/>
      <c r="M385" s="36"/>
      <c r="N385" s="43">
        <v>12038.756530000001</v>
      </c>
      <c r="O385" s="44">
        <v>12295.086749999999</v>
      </c>
      <c r="P385" s="55" t="s">
        <v>359</v>
      </c>
      <c r="Q385" s="60" t="s">
        <v>360</v>
      </c>
      <c r="R385" s="23"/>
      <c r="U385" s="29"/>
      <c r="V385" s="133"/>
      <c r="X385" s="29"/>
      <c r="Y385" s="133"/>
      <c r="AA385" s="126"/>
      <c r="AB385" s="126"/>
      <c r="AC385" s="131"/>
      <c r="AD385" s="131"/>
      <c r="AE385" s="133"/>
    </row>
    <row r="386" spans="1:31" ht="36.75" thickBot="1" x14ac:dyDescent="0.3">
      <c r="A386" s="82"/>
      <c r="B386" s="77" t="s">
        <v>2750</v>
      </c>
      <c r="C386" s="41">
        <v>155.1</v>
      </c>
      <c r="D386" s="40">
        <v>193</v>
      </c>
      <c r="E386" s="41">
        <v>7158.3</v>
      </c>
      <c r="F386" s="40">
        <v>7158.3</v>
      </c>
      <c r="G386" s="41">
        <v>7158.3</v>
      </c>
      <c r="H386" s="40">
        <v>7158.3</v>
      </c>
      <c r="I386" s="36"/>
      <c r="J386" s="40"/>
      <c r="K386" s="36"/>
      <c r="L386" s="40"/>
      <c r="M386" s="36"/>
      <c r="N386" s="43">
        <v>19508.304620000003</v>
      </c>
      <c r="O386" s="44">
        <v>17817.272510000003</v>
      </c>
      <c r="P386" s="55" t="s">
        <v>361</v>
      </c>
      <c r="Q386" s="60" t="s">
        <v>3008</v>
      </c>
      <c r="R386" s="23"/>
      <c r="U386" s="29"/>
      <c r="V386" s="133"/>
      <c r="X386" s="29"/>
      <c r="Y386" s="133"/>
      <c r="AA386" s="126"/>
      <c r="AB386" s="126"/>
      <c r="AC386" s="131"/>
      <c r="AD386" s="131"/>
      <c r="AE386" s="133"/>
    </row>
    <row r="387" spans="1:31" ht="24.75" thickBot="1" x14ac:dyDescent="0.3">
      <c r="A387" s="82"/>
      <c r="B387" s="77"/>
      <c r="C387" s="41"/>
      <c r="D387" s="40"/>
      <c r="E387" s="41"/>
      <c r="F387" s="40"/>
      <c r="G387" s="41"/>
      <c r="H387" s="40"/>
      <c r="I387" s="36"/>
      <c r="J387" s="40"/>
      <c r="K387" s="36"/>
      <c r="L387" s="40"/>
      <c r="M387" s="36"/>
      <c r="N387" s="43"/>
      <c r="O387" s="44"/>
      <c r="P387" s="55" t="s">
        <v>362</v>
      </c>
      <c r="Q387" s="60" t="s">
        <v>96</v>
      </c>
      <c r="R387" s="23"/>
      <c r="U387" s="29"/>
      <c r="V387" s="133"/>
      <c r="X387" s="29"/>
      <c r="Y387" s="133"/>
      <c r="AC387" s="131"/>
      <c r="AD387" s="131"/>
      <c r="AE387" s="133"/>
    </row>
    <row r="388" spans="1:31" ht="36.75" thickBot="1" x14ac:dyDescent="0.3">
      <c r="A388" s="82"/>
      <c r="B388" s="77"/>
      <c r="C388" s="41"/>
      <c r="D388" s="40"/>
      <c r="E388" s="41"/>
      <c r="F388" s="40"/>
      <c r="G388" s="41"/>
      <c r="H388" s="40"/>
      <c r="I388" s="36"/>
      <c r="J388" s="40"/>
      <c r="K388" s="36"/>
      <c r="L388" s="40"/>
      <c r="M388" s="36"/>
      <c r="N388" s="43"/>
      <c r="O388" s="44"/>
      <c r="P388" s="55" t="s">
        <v>363</v>
      </c>
      <c r="Q388" s="60" t="s">
        <v>96</v>
      </c>
      <c r="R388" s="23"/>
      <c r="U388" s="29"/>
      <c r="V388" s="133"/>
      <c r="X388" s="29"/>
      <c r="Y388" s="133"/>
      <c r="AC388" s="131"/>
      <c r="AD388" s="131"/>
      <c r="AE388" s="133"/>
    </row>
    <row r="389" spans="1:31" ht="24.75" thickBot="1" x14ac:dyDescent="0.3">
      <c r="A389" s="82"/>
      <c r="B389" s="77"/>
      <c r="C389" s="41"/>
      <c r="D389" s="40"/>
      <c r="E389" s="41"/>
      <c r="F389" s="40"/>
      <c r="G389" s="41"/>
      <c r="H389" s="40"/>
      <c r="I389" s="36"/>
      <c r="J389" s="40"/>
      <c r="K389" s="36"/>
      <c r="L389" s="40"/>
      <c r="M389" s="36"/>
      <c r="N389" s="43"/>
      <c r="O389" s="44"/>
      <c r="P389" s="55" t="s">
        <v>364</v>
      </c>
      <c r="Q389" s="60" t="s">
        <v>96</v>
      </c>
      <c r="R389" s="23"/>
      <c r="U389" s="29"/>
      <c r="V389" s="133"/>
      <c r="X389" s="29"/>
      <c r="Y389" s="133"/>
      <c r="AC389" s="131"/>
      <c r="AD389" s="131"/>
      <c r="AE389" s="133"/>
    </row>
    <row r="390" spans="1:31" ht="36.75" thickBot="1" x14ac:dyDescent="0.3">
      <c r="A390" s="82"/>
      <c r="B390" s="77" t="s">
        <v>2749</v>
      </c>
      <c r="C390" s="41">
        <v>13.7</v>
      </c>
      <c r="D390" s="40">
        <v>13.7</v>
      </c>
      <c r="E390" s="41">
        <v>27.9</v>
      </c>
      <c r="F390" s="40">
        <v>27.9</v>
      </c>
      <c r="G390" s="41">
        <v>27.9</v>
      </c>
      <c r="H390" s="40">
        <v>27.9</v>
      </c>
      <c r="I390" s="36"/>
      <c r="J390" s="40"/>
      <c r="K390" s="36"/>
      <c r="L390" s="40"/>
      <c r="M390" s="36"/>
      <c r="N390" s="43">
        <v>2601.0211300000001</v>
      </c>
      <c r="O390" s="44">
        <v>2477.1563500000002</v>
      </c>
      <c r="P390" s="55" t="s">
        <v>365</v>
      </c>
      <c r="Q390" s="60" t="s">
        <v>366</v>
      </c>
      <c r="R390" s="23"/>
      <c r="U390" s="29"/>
      <c r="V390" s="133"/>
      <c r="X390" s="29"/>
      <c r="Y390" s="133"/>
      <c r="AA390" s="126"/>
      <c r="AB390" s="126"/>
      <c r="AC390" s="131"/>
      <c r="AD390" s="131"/>
      <c r="AE390" s="133"/>
    </row>
    <row r="391" spans="1:31" ht="24.75" thickBot="1" x14ac:dyDescent="0.3">
      <c r="A391" s="82"/>
      <c r="B391" s="77"/>
      <c r="C391" s="41"/>
      <c r="D391" s="40"/>
      <c r="E391" s="41"/>
      <c r="F391" s="40"/>
      <c r="G391" s="41"/>
      <c r="H391" s="40"/>
      <c r="I391" s="36"/>
      <c r="J391" s="40"/>
      <c r="K391" s="36"/>
      <c r="L391" s="40"/>
      <c r="M391" s="36"/>
      <c r="N391" s="43"/>
      <c r="O391" s="44"/>
      <c r="P391" s="55" t="s">
        <v>367</v>
      </c>
      <c r="Q391" s="60" t="s">
        <v>366</v>
      </c>
      <c r="R391" s="23"/>
      <c r="U391" s="29"/>
      <c r="V391" s="133"/>
      <c r="X391" s="29"/>
      <c r="Y391" s="133"/>
      <c r="AC391" s="131"/>
      <c r="AD391" s="131"/>
      <c r="AE391" s="133"/>
    </row>
    <row r="392" spans="1:31" ht="24.75" thickBot="1" x14ac:dyDescent="0.3">
      <c r="A392" s="82"/>
      <c r="B392" s="77" t="s">
        <v>2748</v>
      </c>
      <c r="C392" s="41">
        <v>500</v>
      </c>
      <c r="D392" s="40">
        <v>5197.3</v>
      </c>
      <c r="E392" s="41">
        <v>19214.5</v>
      </c>
      <c r="F392" s="40">
        <v>19214.5</v>
      </c>
      <c r="G392" s="41">
        <v>19214.5</v>
      </c>
      <c r="H392" s="40">
        <v>19214.5</v>
      </c>
      <c r="I392" s="36"/>
      <c r="J392" s="40"/>
      <c r="K392" s="36"/>
      <c r="L392" s="40"/>
      <c r="M392" s="36"/>
      <c r="N392" s="43">
        <v>154074.11665000001</v>
      </c>
      <c r="O392" s="44">
        <v>160455.80286</v>
      </c>
      <c r="P392" s="55" t="s">
        <v>368</v>
      </c>
      <c r="Q392" s="60" t="s">
        <v>301</v>
      </c>
      <c r="R392" s="23"/>
      <c r="U392" s="29"/>
      <c r="V392" s="133"/>
      <c r="X392" s="29"/>
      <c r="Y392" s="133"/>
      <c r="AA392" s="126"/>
      <c r="AB392" s="126"/>
      <c r="AC392" s="131"/>
      <c r="AD392" s="131"/>
      <c r="AE392" s="133"/>
    </row>
    <row r="393" spans="1:31" ht="16.5" thickBot="1" x14ac:dyDescent="0.3">
      <c r="A393" s="82"/>
      <c r="B393" s="77"/>
      <c r="C393" s="41"/>
      <c r="D393" s="40"/>
      <c r="E393" s="41"/>
      <c r="F393" s="40"/>
      <c r="G393" s="41"/>
      <c r="H393" s="40"/>
      <c r="I393" s="36"/>
      <c r="J393" s="40"/>
      <c r="K393" s="36"/>
      <c r="L393" s="40"/>
      <c r="M393" s="36"/>
      <c r="N393" s="43"/>
      <c r="O393" s="44"/>
      <c r="P393" s="55" t="s">
        <v>369</v>
      </c>
      <c r="Q393" s="60" t="s">
        <v>370</v>
      </c>
      <c r="R393" s="23"/>
      <c r="U393" s="29"/>
      <c r="V393" s="133"/>
      <c r="X393" s="29"/>
      <c r="Y393" s="133"/>
      <c r="AC393" s="131"/>
      <c r="AD393" s="131"/>
      <c r="AE393" s="133"/>
    </row>
    <row r="394" spans="1:31" ht="36.75" thickBot="1" x14ac:dyDescent="0.3">
      <c r="A394" s="82"/>
      <c r="B394" s="77" t="s">
        <v>2747</v>
      </c>
      <c r="C394" s="41">
        <v>11.7</v>
      </c>
      <c r="D394" s="40">
        <v>-26.2</v>
      </c>
      <c r="E394" s="41">
        <v>3293.8</v>
      </c>
      <c r="F394" s="40">
        <v>3293.8</v>
      </c>
      <c r="G394" s="41">
        <v>3293.8</v>
      </c>
      <c r="H394" s="40">
        <v>3293.8</v>
      </c>
      <c r="I394" s="36"/>
      <c r="J394" s="40"/>
      <c r="K394" s="36"/>
      <c r="L394" s="40"/>
      <c r="M394" s="36"/>
      <c r="N394" s="43">
        <v>108170.56147000002</v>
      </c>
      <c r="O394" s="44">
        <v>113955.91084</v>
      </c>
      <c r="P394" s="55" t="s">
        <v>371</v>
      </c>
      <c r="Q394" s="60" t="s">
        <v>372</v>
      </c>
      <c r="R394" s="23"/>
      <c r="U394" s="29"/>
      <c r="V394" s="133"/>
      <c r="X394" s="29"/>
      <c r="Y394" s="133"/>
      <c r="AA394" s="126"/>
      <c r="AB394" s="126"/>
      <c r="AC394" s="131"/>
      <c r="AD394" s="131"/>
      <c r="AE394" s="133"/>
    </row>
    <row r="395" spans="1:31" ht="36.75" thickBot="1" x14ac:dyDescent="0.3">
      <c r="A395" s="82"/>
      <c r="B395" s="77"/>
      <c r="C395" s="41"/>
      <c r="D395" s="40"/>
      <c r="E395" s="41"/>
      <c r="F395" s="40"/>
      <c r="G395" s="41"/>
      <c r="H395" s="40"/>
      <c r="I395" s="36"/>
      <c r="J395" s="40"/>
      <c r="K395" s="36"/>
      <c r="L395" s="40"/>
      <c r="M395" s="36"/>
      <c r="N395" s="43"/>
      <c r="O395" s="44"/>
      <c r="P395" s="55" t="s">
        <v>373</v>
      </c>
      <c r="Q395" s="60" t="s">
        <v>372</v>
      </c>
      <c r="R395" s="23"/>
      <c r="U395" s="29"/>
      <c r="V395" s="133"/>
      <c r="X395" s="29"/>
      <c r="Y395" s="133"/>
      <c r="AC395" s="131"/>
      <c r="AD395" s="131"/>
      <c r="AE395" s="133"/>
    </row>
    <row r="396" spans="1:31" ht="36.75" thickBot="1" x14ac:dyDescent="0.3">
      <c r="A396" s="82"/>
      <c r="B396" s="77"/>
      <c r="C396" s="41"/>
      <c r="D396" s="40"/>
      <c r="E396" s="41"/>
      <c r="F396" s="40"/>
      <c r="G396" s="41"/>
      <c r="H396" s="40"/>
      <c r="I396" s="36"/>
      <c r="J396" s="40"/>
      <c r="K396" s="36"/>
      <c r="L396" s="40"/>
      <c r="M396" s="36"/>
      <c r="N396" s="43"/>
      <c r="O396" s="44"/>
      <c r="P396" s="55" t="s">
        <v>374</v>
      </c>
      <c r="Q396" s="60" t="s">
        <v>301</v>
      </c>
      <c r="R396" s="23"/>
      <c r="U396" s="29"/>
      <c r="V396" s="133"/>
      <c r="X396" s="29"/>
      <c r="Y396" s="133"/>
      <c r="AC396" s="131"/>
      <c r="AD396" s="131"/>
      <c r="AE396" s="133"/>
    </row>
    <row r="397" spans="1:31" ht="24.75" thickBot="1" x14ac:dyDescent="0.3">
      <c r="A397" s="82"/>
      <c r="B397" s="77"/>
      <c r="C397" s="41"/>
      <c r="D397" s="40"/>
      <c r="E397" s="41"/>
      <c r="F397" s="40"/>
      <c r="G397" s="41"/>
      <c r="H397" s="40"/>
      <c r="I397" s="36"/>
      <c r="J397" s="40"/>
      <c r="K397" s="36"/>
      <c r="L397" s="40"/>
      <c r="M397" s="36"/>
      <c r="N397" s="43"/>
      <c r="O397" s="44"/>
      <c r="P397" s="55" t="s">
        <v>375</v>
      </c>
      <c r="Q397" s="60" t="s">
        <v>301</v>
      </c>
      <c r="R397" s="23"/>
      <c r="U397" s="29"/>
      <c r="V397" s="133"/>
      <c r="X397" s="29"/>
      <c r="Y397" s="133"/>
      <c r="AC397" s="131"/>
      <c r="AD397" s="131"/>
      <c r="AE397" s="133"/>
    </row>
    <row r="398" spans="1:31" ht="24.75" thickBot="1" x14ac:dyDescent="0.3">
      <c r="A398" s="82"/>
      <c r="B398" s="77" t="s">
        <v>2746</v>
      </c>
      <c r="C398" s="41">
        <v>45.3</v>
      </c>
      <c r="D398" s="40">
        <v>45.3</v>
      </c>
      <c r="E398" s="41">
        <v>83.8</v>
      </c>
      <c r="F398" s="40">
        <v>83.8</v>
      </c>
      <c r="G398" s="41">
        <v>83.8</v>
      </c>
      <c r="H398" s="40">
        <v>83.8</v>
      </c>
      <c r="I398" s="36"/>
      <c r="J398" s="40"/>
      <c r="K398" s="36"/>
      <c r="L398" s="40"/>
      <c r="M398" s="36"/>
      <c r="N398" s="43">
        <v>6334.3803099999996</v>
      </c>
      <c r="O398" s="44">
        <v>7114.2818799999995</v>
      </c>
      <c r="P398" s="55" t="s">
        <v>376</v>
      </c>
      <c r="Q398" s="60" t="s">
        <v>329</v>
      </c>
      <c r="R398" s="23"/>
      <c r="U398" s="29"/>
      <c r="V398" s="133"/>
      <c r="X398" s="29"/>
      <c r="Y398" s="133"/>
      <c r="AA398" s="126"/>
      <c r="AB398" s="126"/>
      <c r="AC398" s="131"/>
      <c r="AD398" s="131"/>
      <c r="AE398" s="133"/>
    </row>
    <row r="399" spans="1:31" ht="24.75" thickBot="1" x14ac:dyDescent="0.3">
      <c r="A399" s="82"/>
      <c r="B399" s="77"/>
      <c r="C399" s="41"/>
      <c r="D399" s="40"/>
      <c r="E399" s="41"/>
      <c r="F399" s="40"/>
      <c r="G399" s="41"/>
      <c r="H399" s="40"/>
      <c r="I399" s="36"/>
      <c r="J399" s="40"/>
      <c r="K399" s="36"/>
      <c r="L399" s="40"/>
      <c r="M399" s="36"/>
      <c r="N399" s="43"/>
      <c r="O399" s="44"/>
      <c r="P399" s="55" t="s">
        <v>377</v>
      </c>
      <c r="Q399" s="60" t="s">
        <v>301</v>
      </c>
      <c r="R399" s="23"/>
      <c r="U399" s="29"/>
      <c r="V399" s="133"/>
      <c r="X399" s="29"/>
      <c r="Y399" s="133"/>
      <c r="AC399" s="131"/>
      <c r="AD399" s="131"/>
      <c r="AE399" s="133"/>
    </row>
    <row r="400" spans="1:31" ht="24.75" thickBot="1" x14ac:dyDescent="0.3">
      <c r="A400" s="82"/>
      <c r="B400" s="77"/>
      <c r="C400" s="41"/>
      <c r="D400" s="40"/>
      <c r="E400" s="41"/>
      <c r="F400" s="40"/>
      <c r="G400" s="41"/>
      <c r="H400" s="40"/>
      <c r="I400" s="36"/>
      <c r="J400" s="40"/>
      <c r="K400" s="36"/>
      <c r="L400" s="40"/>
      <c r="M400" s="36"/>
      <c r="N400" s="43"/>
      <c r="O400" s="44"/>
      <c r="P400" s="55" t="s">
        <v>378</v>
      </c>
      <c r="Q400" s="60" t="s">
        <v>96</v>
      </c>
      <c r="R400" s="23"/>
      <c r="U400" s="29"/>
      <c r="V400" s="133"/>
      <c r="X400" s="29"/>
      <c r="Y400" s="133"/>
      <c r="AC400" s="131"/>
      <c r="AD400" s="131"/>
      <c r="AE400" s="133"/>
    </row>
    <row r="401" spans="1:31" ht="24.75" thickBot="1" x14ac:dyDescent="0.3">
      <c r="A401" s="82"/>
      <c r="B401" s="77" t="s">
        <v>2745</v>
      </c>
      <c r="C401" s="41">
        <v>97.5</v>
      </c>
      <c r="D401" s="40">
        <v>97.5</v>
      </c>
      <c r="E401" s="41">
        <v>97.5</v>
      </c>
      <c r="F401" s="40">
        <v>97.5</v>
      </c>
      <c r="G401" s="41">
        <v>97.5</v>
      </c>
      <c r="H401" s="40">
        <v>97.5</v>
      </c>
      <c r="I401" s="36"/>
      <c r="J401" s="40"/>
      <c r="K401" s="36"/>
      <c r="L401" s="40"/>
      <c r="M401" s="36"/>
      <c r="N401" s="43">
        <v>14871.652900000003</v>
      </c>
      <c r="O401" s="44">
        <v>14462.579870000001</v>
      </c>
      <c r="P401" s="55" t="s">
        <v>379</v>
      </c>
      <c r="Q401" s="60" t="s">
        <v>380</v>
      </c>
      <c r="R401" s="23"/>
      <c r="U401" s="29"/>
      <c r="V401" s="133"/>
      <c r="X401" s="29"/>
      <c r="Y401" s="133"/>
      <c r="AA401" s="126"/>
      <c r="AB401" s="126"/>
      <c r="AC401" s="131"/>
      <c r="AD401" s="131"/>
      <c r="AE401" s="133"/>
    </row>
    <row r="402" spans="1:31" ht="24.75" thickBot="1" x14ac:dyDescent="0.3">
      <c r="A402" s="82"/>
      <c r="B402" s="77"/>
      <c r="C402" s="41"/>
      <c r="D402" s="40"/>
      <c r="E402" s="41"/>
      <c r="F402" s="40"/>
      <c r="G402" s="41"/>
      <c r="H402" s="40"/>
      <c r="I402" s="36"/>
      <c r="J402" s="40"/>
      <c r="K402" s="36"/>
      <c r="L402" s="40"/>
      <c r="M402" s="36"/>
      <c r="N402" s="43"/>
      <c r="O402" s="44"/>
      <c r="P402" s="55" t="s">
        <v>381</v>
      </c>
      <c r="Q402" s="60" t="s">
        <v>382</v>
      </c>
      <c r="R402" s="23"/>
      <c r="U402" s="29"/>
      <c r="V402" s="133"/>
      <c r="X402" s="29"/>
      <c r="Y402" s="133"/>
      <c r="AC402" s="131"/>
      <c r="AD402" s="131"/>
      <c r="AE402" s="133"/>
    </row>
    <row r="403" spans="1:31" ht="36.75" thickBot="1" x14ac:dyDescent="0.3">
      <c r="A403" s="82"/>
      <c r="B403" s="77"/>
      <c r="C403" s="41"/>
      <c r="D403" s="40"/>
      <c r="E403" s="41"/>
      <c r="F403" s="40"/>
      <c r="G403" s="41"/>
      <c r="H403" s="40"/>
      <c r="I403" s="36"/>
      <c r="J403" s="40"/>
      <c r="K403" s="36"/>
      <c r="L403" s="40"/>
      <c r="M403" s="36"/>
      <c r="N403" s="43"/>
      <c r="O403" s="44"/>
      <c r="P403" s="55" t="s">
        <v>383</v>
      </c>
      <c r="Q403" s="60" t="s">
        <v>384</v>
      </c>
      <c r="R403" s="23"/>
      <c r="U403" s="29"/>
      <c r="V403" s="133"/>
      <c r="X403" s="29"/>
      <c r="Y403" s="133"/>
      <c r="AC403" s="131"/>
      <c r="AD403" s="131"/>
      <c r="AE403" s="133"/>
    </row>
    <row r="404" spans="1:31" ht="24.75" thickBot="1" x14ac:dyDescent="0.3">
      <c r="A404" s="82"/>
      <c r="B404" s="77"/>
      <c r="C404" s="41"/>
      <c r="D404" s="40"/>
      <c r="E404" s="41"/>
      <c r="F404" s="40"/>
      <c r="G404" s="41"/>
      <c r="H404" s="40"/>
      <c r="I404" s="36"/>
      <c r="J404" s="40"/>
      <c r="K404" s="36"/>
      <c r="L404" s="40"/>
      <c r="M404" s="36"/>
      <c r="N404" s="43"/>
      <c r="O404" s="44"/>
      <c r="P404" s="55" t="s">
        <v>385</v>
      </c>
      <c r="Q404" s="60" t="s">
        <v>386</v>
      </c>
      <c r="R404" s="23"/>
      <c r="U404" s="29"/>
      <c r="V404" s="133"/>
      <c r="X404" s="29"/>
      <c r="Y404" s="133"/>
      <c r="AC404" s="131"/>
      <c r="AD404" s="131"/>
      <c r="AE404" s="133"/>
    </row>
    <row r="405" spans="1:31" ht="36.75" thickBot="1" x14ac:dyDescent="0.3">
      <c r="A405" s="82"/>
      <c r="B405" s="77" t="s">
        <v>2744</v>
      </c>
      <c r="C405" s="41">
        <v>1.3</v>
      </c>
      <c r="D405" s="40">
        <v>1.3</v>
      </c>
      <c r="E405" s="41">
        <v>1.3</v>
      </c>
      <c r="F405" s="40">
        <v>1.3</v>
      </c>
      <c r="G405" s="41">
        <v>1.3</v>
      </c>
      <c r="H405" s="40">
        <v>1.3</v>
      </c>
      <c r="I405" s="36"/>
      <c r="J405" s="40"/>
      <c r="K405" s="36"/>
      <c r="L405" s="40"/>
      <c r="M405" s="36"/>
      <c r="N405" s="43">
        <v>6830.0837899999997</v>
      </c>
      <c r="O405" s="44">
        <v>5248.0097300000016</v>
      </c>
      <c r="P405" s="55" t="s">
        <v>387</v>
      </c>
      <c r="Q405" s="60" t="s">
        <v>307</v>
      </c>
      <c r="R405" s="23"/>
      <c r="U405" s="29"/>
      <c r="V405" s="133"/>
      <c r="X405" s="29"/>
      <c r="Y405" s="133"/>
      <c r="AA405" s="126"/>
      <c r="AB405" s="126"/>
      <c r="AC405" s="131"/>
      <c r="AD405" s="131"/>
      <c r="AE405" s="133"/>
    </row>
    <row r="406" spans="1:31" ht="24.75" thickBot="1" x14ac:dyDescent="0.3">
      <c r="A406" s="82"/>
      <c r="B406" s="77"/>
      <c r="C406" s="41"/>
      <c r="D406" s="40"/>
      <c r="E406" s="41"/>
      <c r="F406" s="40"/>
      <c r="G406" s="41"/>
      <c r="H406" s="40"/>
      <c r="I406" s="36"/>
      <c r="J406" s="40"/>
      <c r="K406" s="36"/>
      <c r="L406" s="40"/>
      <c r="M406" s="36"/>
      <c r="N406" s="43"/>
      <c r="O406" s="44"/>
      <c r="P406" s="55" t="s">
        <v>388</v>
      </c>
      <c r="Q406" s="60" t="s">
        <v>89</v>
      </c>
      <c r="R406" s="23"/>
      <c r="U406" s="29"/>
      <c r="V406" s="133"/>
      <c r="X406" s="29"/>
      <c r="Y406" s="133"/>
      <c r="AC406" s="131"/>
      <c r="AD406" s="131"/>
      <c r="AE406" s="133"/>
    </row>
    <row r="407" spans="1:31" ht="24.75" thickBot="1" x14ac:dyDescent="0.3">
      <c r="A407" s="82"/>
      <c r="B407" s="77"/>
      <c r="C407" s="41"/>
      <c r="D407" s="40"/>
      <c r="E407" s="41"/>
      <c r="F407" s="40"/>
      <c r="G407" s="41"/>
      <c r="H407" s="40"/>
      <c r="I407" s="36"/>
      <c r="J407" s="40"/>
      <c r="K407" s="36"/>
      <c r="L407" s="40"/>
      <c r="M407" s="36"/>
      <c r="N407" s="43"/>
      <c r="O407" s="44"/>
      <c r="P407" s="55" t="s">
        <v>389</v>
      </c>
      <c r="Q407" s="60" t="s">
        <v>386</v>
      </c>
      <c r="R407" s="23"/>
      <c r="U407" s="29"/>
      <c r="V407" s="133"/>
      <c r="X407" s="29"/>
      <c r="Y407" s="133"/>
      <c r="AC407" s="131"/>
      <c r="AD407" s="131"/>
      <c r="AE407" s="133"/>
    </row>
    <row r="408" spans="1:31" ht="16.5" thickBot="1" x14ac:dyDescent="0.3">
      <c r="A408" s="82"/>
      <c r="B408" s="75" t="s">
        <v>1094</v>
      </c>
      <c r="C408" s="41">
        <v>510.6</v>
      </c>
      <c r="D408" s="40">
        <v>1510.6</v>
      </c>
      <c r="E408" s="41">
        <v>5042.8</v>
      </c>
      <c r="F408" s="40">
        <v>5042.8</v>
      </c>
      <c r="G408" s="41">
        <v>5042.8</v>
      </c>
      <c r="H408" s="40">
        <v>5042.8</v>
      </c>
      <c r="I408" s="36"/>
      <c r="J408" s="40"/>
      <c r="K408" s="36"/>
      <c r="L408" s="40"/>
      <c r="M408" s="36"/>
      <c r="N408" s="43">
        <v>124770.28472000001</v>
      </c>
      <c r="O408" s="44">
        <v>155476.43607000003</v>
      </c>
      <c r="P408" s="34" t="s">
        <v>848</v>
      </c>
      <c r="Q408" s="10" t="s">
        <v>848</v>
      </c>
      <c r="R408" s="23"/>
      <c r="U408" s="29"/>
      <c r="V408" s="133"/>
      <c r="X408" s="29"/>
      <c r="Y408" s="133"/>
      <c r="AA408" s="126"/>
      <c r="AB408" s="126"/>
      <c r="AC408" s="131"/>
      <c r="AD408" s="131"/>
      <c r="AE408" s="133"/>
    </row>
    <row r="409" spans="1:31" ht="16.5" thickBot="1" x14ac:dyDescent="0.3">
      <c r="A409" s="147" t="s">
        <v>2574</v>
      </c>
      <c r="B409" s="148"/>
      <c r="C409" s="6">
        <f>SUM(C410:C423)</f>
        <v>87297</v>
      </c>
      <c r="D409" s="6">
        <f t="shared" ref="D409:H409" si="27">SUM(D410:D423)</f>
        <v>144481</v>
      </c>
      <c r="E409" s="6">
        <f t="shared" si="27"/>
        <v>197090</v>
      </c>
      <c r="F409" s="6">
        <f t="shared" si="27"/>
        <v>197090</v>
      </c>
      <c r="G409" s="6">
        <f t="shared" si="27"/>
        <v>197090</v>
      </c>
      <c r="H409" s="6">
        <f t="shared" si="27"/>
        <v>197090</v>
      </c>
      <c r="I409" s="143" t="s">
        <v>2569</v>
      </c>
      <c r="J409" s="143"/>
      <c r="K409" s="143"/>
      <c r="L409" s="143"/>
      <c r="M409" s="143"/>
      <c r="N409" s="6">
        <f>SUM(N410:N423)</f>
        <v>870897.10606000014</v>
      </c>
      <c r="O409" s="6">
        <f>SUM(O410:O423)</f>
        <v>946744.60958000016</v>
      </c>
      <c r="P409" s="59"/>
      <c r="Q409" s="59"/>
      <c r="R409" s="4"/>
      <c r="U409" s="29"/>
      <c r="V409" s="133"/>
      <c r="X409" s="29"/>
      <c r="Y409" s="133"/>
      <c r="AA409" s="127"/>
      <c r="AB409" s="127"/>
      <c r="AC409" s="131"/>
      <c r="AD409" s="131"/>
      <c r="AE409" s="133"/>
    </row>
    <row r="410" spans="1:31" ht="24.75" thickBot="1" x14ac:dyDescent="0.3">
      <c r="A410" s="82"/>
      <c r="B410" s="77" t="s">
        <v>2743</v>
      </c>
      <c r="C410" s="41">
        <v>12650</v>
      </c>
      <c r="D410" s="40">
        <v>12650</v>
      </c>
      <c r="E410" s="41">
        <v>12650</v>
      </c>
      <c r="F410" s="40">
        <v>12650</v>
      </c>
      <c r="G410" s="41">
        <v>12650</v>
      </c>
      <c r="H410" s="40">
        <v>12650</v>
      </c>
      <c r="I410" s="36"/>
      <c r="J410" s="40"/>
      <c r="K410" s="36"/>
      <c r="L410" s="40"/>
      <c r="M410" s="36"/>
      <c r="N410" s="43">
        <v>39456.416010000008</v>
      </c>
      <c r="O410" s="44">
        <v>47279.974009999998</v>
      </c>
      <c r="P410" s="66" t="s">
        <v>3009</v>
      </c>
      <c r="Q410" s="60" t="s">
        <v>3027</v>
      </c>
      <c r="R410" s="23"/>
      <c r="U410" s="29"/>
      <c r="V410" s="133"/>
      <c r="X410" s="29"/>
      <c r="Y410" s="133"/>
      <c r="AA410" s="126"/>
      <c r="AB410" s="126"/>
      <c r="AC410" s="131"/>
      <c r="AD410" s="131"/>
      <c r="AE410" s="133"/>
    </row>
    <row r="411" spans="1:31" ht="36.75" thickBot="1" x14ac:dyDescent="0.3">
      <c r="A411" s="82"/>
      <c r="B411" s="77" t="s">
        <v>2742</v>
      </c>
      <c r="C411" s="41">
        <v>36470</v>
      </c>
      <c r="D411" s="40">
        <v>65411</v>
      </c>
      <c r="E411" s="41">
        <v>68258</v>
      </c>
      <c r="F411" s="40">
        <v>68258</v>
      </c>
      <c r="G411" s="41">
        <v>68258</v>
      </c>
      <c r="H411" s="40">
        <v>68258</v>
      </c>
      <c r="I411" s="36"/>
      <c r="J411" s="40"/>
      <c r="K411" s="36"/>
      <c r="L411" s="40"/>
      <c r="M411" s="36"/>
      <c r="N411" s="43">
        <v>302556.37416000001</v>
      </c>
      <c r="O411" s="44">
        <v>354380.48193000007</v>
      </c>
      <c r="P411" s="66" t="s">
        <v>3010</v>
      </c>
      <c r="Q411" s="60" t="s">
        <v>3025</v>
      </c>
      <c r="R411" s="23"/>
      <c r="U411" s="29"/>
      <c r="V411" s="133"/>
      <c r="X411" s="29"/>
      <c r="Y411" s="133"/>
      <c r="AA411" s="126"/>
      <c r="AB411" s="126"/>
      <c r="AC411" s="131"/>
      <c r="AD411" s="131"/>
      <c r="AE411" s="133"/>
    </row>
    <row r="412" spans="1:31" ht="24.75" thickBot="1" x14ac:dyDescent="0.3">
      <c r="A412" s="82"/>
      <c r="B412" s="77"/>
      <c r="C412" s="41"/>
      <c r="D412" s="40"/>
      <c r="E412" s="41"/>
      <c r="F412" s="40"/>
      <c r="G412" s="41"/>
      <c r="H412" s="40"/>
      <c r="I412" s="36"/>
      <c r="J412" s="40"/>
      <c r="K412" s="36"/>
      <c r="L412" s="40"/>
      <c r="M412" s="36"/>
      <c r="N412" s="43"/>
      <c r="O412" s="44"/>
      <c r="P412" s="66" t="s">
        <v>3011</v>
      </c>
      <c r="Q412" s="60" t="s">
        <v>3026</v>
      </c>
      <c r="R412" s="23"/>
      <c r="U412" s="29"/>
      <c r="V412" s="133"/>
      <c r="X412" s="29"/>
      <c r="Y412" s="133"/>
      <c r="AC412" s="131"/>
      <c r="AD412" s="131"/>
      <c r="AE412" s="133"/>
    </row>
    <row r="413" spans="1:31" ht="36.75" thickBot="1" x14ac:dyDescent="0.3">
      <c r="A413" s="82"/>
      <c r="B413" s="77" t="s">
        <v>2741</v>
      </c>
      <c r="C413" s="41">
        <v>12475</v>
      </c>
      <c r="D413" s="40">
        <v>21639</v>
      </c>
      <c r="E413" s="41">
        <v>25447</v>
      </c>
      <c r="F413" s="40">
        <v>25447</v>
      </c>
      <c r="G413" s="41">
        <v>25447</v>
      </c>
      <c r="H413" s="40">
        <v>25447</v>
      </c>
      <c r="I413" s="36"/>
      <c r="J413" s="40"/>
      <c r="K413" s="36"/>
      <c r="L413" s="40"/>
      <c r="M413" s="36"/>
      <c r="N413" s="43">
        <v>72060.9709</v>
      </c>
      <c r="O413" s="44">
        <v>76120.437529999996</v>
      </c>
      <c r="P413" s="66" t="s">
        <v>3012</v>
      </c>
      <c r="Q413" s="60" t="s">
        <v>3024</v>
      </c>
      <c r="R413" s="23"/>
      <c r="U413" s="29"/>
      <c r="V413" s="133"/>
      <c r="X413" s="29"/>
      <c r="Y413" s="133"/>
      <c r="AA413" s="126"/>
      <c r="AB413" s="126"/>
      <c r="AC413" s="131"/>
      <c r="AD413" s="131"/>
      <c r="AE413" s="133"/>
    </row>
    <row r="414" spans="1:31" ht="36.75" thickBot="1" x14ac:dyDescent="0.3">
      <c r="A414" s="82"/>
      <c r="B414" s="77"/>
      <c r="C414" s="41"/>
      <c r="D414" s="40"/>
      <c r="E414" s="41"/>
      <c r="F414" s="40"/>
      <c r="G414" s="41"/>
      <c r="H414" s="40"/>
      <c r="I414" s="36"/>
      <c r="J414" s="40"/>
      <c r="K414" s="36"/>
      <c r="L414" s="40"/>
      <c r="M414" s="36"/>
      <c r="N414" s="43"/>
      <c r="O414" s="44"/>
      <c r="P414" s="66" t="s">
        <v>3013</v>
      </c>
      <c r="Q414" s="60" t="s">
        <v>390</v>
      </c>
      <c r="R414" s="23"/>
      <c r="U414" s="29"/>
      <c r="V414" s="133"/>
      <c r="X414" s="29"/>
      <c r="Y414" s="133"/>
      <c r="AC414" s="131"/>
      <c r="AD414" s="131"/>
      <c r="AE414" s="133"/>
    </row>
    <row r="415" spans="1:31" ht="36.75" thickBot="1" x14ac:dyDescent="0.3">
      <c r="A415" s="82"/>
      <c r="B415" s="77"/>
      <c r="C415" s="41"/>
      <c r="D415" s="40"/>
      <c r="E415" s="41"/>
      <c r="F415" s="40"/>
      <c r="G415" s="41"/>
      <c r="H415" s="40"/>
      <c r="I415" s="36"/>
      <c r="J415" s="40"/>
      <c r="K415" s="36"/>
      <c r="L415" s="40"/>
      <c r="M415" s="36"/>
      <c r="N415" s="43"/>
      <c r="O415" s="44"/>
      <c r="P415" s="66" t="s">
        <v>3014</v>
      </c>
      <c r="Q415" s="60" t="s">
        <v>3023</v>
      </c>
      <c r="R415" s="23"/>
      <c r="U415" s="29"/>
      <c r="V415" s="133"/>
      <c r="X415" s="29"/>
      <c r="Y415" s="133"/>
      <c r="AC415" s="131"/>
      <c r="AD415" s="131"/>
      <c r="AE415" s="133"/>
    </row>
    <row r="416" spans="1:31" ht="24.75" thickBot="1" x14ac:dyDescent="0.3">
      <c r="A416" s="82"/>
      <c r="B416" s="77" t="s">
        <v>2740</v>
      </c>
      <c r="C416" s="41">
        <v>1602</v>
      </c>
      <c r="D416" s="40">
        <v>3198</v>
      </c>
      <c r="E416" s="41">
        <v>4797</v>
      </c>
      <c r="F416" s="40">
        <v>4797</v>
      </c>
      <c r="G416" s="41">
        <v>4797</v>
      </c>
      <c r="H416" s="40">
        <v>4797</v>
      </c>
      <c r="I416" s="36"/>
      <c r="J416" s="40"/>
      <c r="K416" s="36"/>
      <c r="L416" s="40"/>
      <c r="M416" s="36"/>
      <c r="N416" s="43">
        <v>25410.565680000003</v>
      </c>
      <c r="O416" s="44">
        <v>25201.89171</v>
      </c>
      <c r="P416" s="66" t="s">
        <v>3015</v>
      </c>
      <c r="Q416" s="60" t="s">
        <v>391</v>
      </c>
      <c r="R416" s="23"/>
      <c r="U416" s="29"/>
      <c r="V416" s="133"/>
      <c r="X416" s="29"/>
      <c r="Y416" s="133"/>
      <c r="AA416" s="126"/>
      <c r="AB416" s="126"/>
      <c r="AC416" s="131"/>
      <c r="AD416" s="131"/>
      <c r="AE416" s="133"/>
    </row>
    <row r="417" spans="1:31" ht="16.5" thickBot="1" x14ac:dyDescent="0.3">
      <c r="A417" s="82"/>
      <c r="B417" s="77"/>
      <c r="C417" s="41"/>
      <c r="D417" s="40"/>
      <c r="E417" s="41"/>
      <c r="F417" s="40"/>
      <c r="G417" s="41"/>
      <c r="H417" s="40"/>
      <c r="I417" s="36"/>
      <c r="J417" s="40"/>
      <c r="K417" s="36"/>
      <c r="L417" s="40"/>
      <c r="M417" s="36"/>
      <c r="N417" s="43"/>
      <c r="O417" s="44"/>
      <c r="P417" s="66" t="s">
        <v>3016</v>
      </c>
      <c r="Q417" s="60" t="s">
        <v>107</v>
      </c>
      <c r="R417" s="23"/>
      <c r="U417" s="29"/>
      <c r="V417" s="133"/>
      <c r="X417" s="29"/>
      <c r="Y417" s="133"/>
      <c r="AC417" s="131"/>
      <c r="AD417" s="131"/>
      <c r="AE417" s="133"/>
    </row>
    <row r="418" spans="1:31" ht="24.75" thickBot="1" x14ac:dyDescent="0.3">
      <c r="A418" s="82"/>
      <c r="B418" s="77" t="s">
        <v>2739</v>
      </c>
      <c r="C418" s="41">
        <v>0</v>
      </c>
      <c r="D418" s="40">
        <v>0</v>
      </c>
      <c r="E418" s="41">
        <v>0</v>
      </c>
      <c r="F418" s="40">
        <v>0</v>
      </c>
      <c r="G418" s="41">
        <v>0</v>
      </c>
      <c r="H418" s="40">
        <v>0</v>
      </c>
      <c r="I418" s="36"/>
      <c r="J418" s="40"/>
      <c r="K418" s="36"/>
      <c r="L418" s="40"/>
      <c r="M418" s="36"/>
      <c r="N418" s="43">
        <v>13.000680000001564</v>
      </c>
      <c r="O418" s="44">
        <v>18706.678880000003</v>
      </c>
      <c r="P418" s="66" t="s">
        <v>3017</v>
      </c>
      <c r="Q418" s="60" t="s">
        <v>3022</v>
      </c>
      <c r="R418" s="23"/>
      <c r="U418" s="29"/>
      <c r="V418" s="133"/>
      <c r="X418" s="29"/>
      <c r="Y418" s="133"/>
      <c r="AA418" s="126"/>
      <c r="AB418" s="126"/>
      <c r="AC418" s="131"/>
      <c r="AD418" s="131"/>
      <c r="AE418" s="133"/>
    </row>
    <row r="419" spans="1:31" ht="24.75" thickBot="1" x14ac:dyDescent="0.3">
      <c r="A419" s="82"/>
      <c r="B419" s="77"/>
      <c r="C419" s="41"/>
      <c r="D419" s="40"/>
      <c r="E419" s="41"/>
      <c r="F419" s="40"/>
      <c r="G419" s="41"/>
      <c r="H419" s="40"/>
      <c r="I419" s="36"/>
      <c r="J419" s="40"/>
      <c r="K419" s="36"/>
      <c r="L419" s="40"/>
      <c r="M419" s="36"/>
      <c r="N419" s="43"/>
      <c r="O419" s="44"/>
      <c r="P419" s="66" t="s">
        <v>3018</v>
      </c>
      <c r="Q419" s="60" t="s">
        <v>101</v>
      </c>
      <c r="R419" s="23"/>
      <c r="U419" s="29"/>
      <c r="V419" s="133"/>
      <c r="X419" s="29"/>
      <c r="Y419" s="133"/>
      <c r="AC419" s="131"/>
      <c r="AD419" s="131"/>
      <c r="AE419" s="133"/>
    </row>
    <row r="420" spans="1:31" ht="36.75" thickBot="1" x14ac:dyDescent="0.3">
      <c r="A420" s="82"/>
      <c r="B420" s="77" t="s">
        <v>2738</v>
      </c>
      <c r="C420" s="41">
        <v>5475</v>
      </c>
      <c r="D420" s="40">
        <v>12573</v>
      </c>
      <c r="E420" s="41">
        <v>36637</v>
      </c>
      <c r="F420" s="40">
        <v>36637</v>
      </c>
      <c r="G420" s="41">
        <v>36637</v>
      </c>
      <c r="H420" s="40">
        <v>36637</v>
      </c>
      <c r="I420" s="36"/>
      <c r="J420" s="40"/>
      <c r="K420" s="36"/>
      <c r="L420" s="40"/>
      <c r="M420" s="36"/>
      <c r="N420" s="43">
        <v>243499.27601000006</v>
      </c>
      <c r="O420" s="44">
        <v>280495.46673000004</v>
      </c>
      <c r="P420" s="66" t="s">
        <v>3019</v>
      </c>
      <c r="Q420" s="60" t="s">
        <v>178</v>
      </c>
      <c r="R420" s="23"/>
      <c r="U420" s="29"/>
      <c r="V420" s="133"/>
      <c r="X420" s="29"/>
      <c r="Y420" s="133"/>
      <c r="AA420" s="126"/>
      <c r="AB420" s="126"/>
      <c r="AC420" s="131"/>
      <c r="AD420" s="131"/>
      <c r="AE420" s="133"/>
    </row>
    <row r="421" spans="1:31" ht="36.75" thickBot="1" x14ac:dyDescent="0.3">
      <c r="A421" s="82"/>
      <c r="B421" s="77"/>
      <c r="C421" s="41"/>
      <c r="D421" s="40"/>
      <c r="E421" s="41"/>
      <c r="F421" s="40"/>
      <c r="G421" s="41"/>
      <c r="H421" s="40"/>
      <c r="I421" s="36"/>
      <c r="J421" s="40"/>
      <c r="K421" s="36"/>
      <c r="L421" s="40"/>
      <c r="M421" s="36"/>
      <c r="N421" s="43"/>
      <c r="O421" s="44"/>
      <c r="P421" s="66" t="s">
        <v>3020</v>
      </c>
      <c r="Q421" s="60" t="s">
        <v>122</v>
      </c>
      <c r="R421" s="23"/>
      <c r="U421" s="29"/>
      <c r="V421" s="133"/>
      <c r="X421" s="29"/>
      <c r="Y421" s="133"/>
      <c r="AC421" s="131"/>
      <c r="AD421" s="131"/>
      <c r="AE421" s="133"/>
    </row>
    <row r="422" spans="1:31" ht="16.5" thickBot="1" x14ac:dyDescent="0.3">
      <c r="A422" s="82"/>
      <c r="B422" s="77" t="s">
        <v>2737</v>
      </c>
      <c r="C422" s="41">
        <v>2917</v>
      </c>
      <c r="D422" s="40">
        <v>5825</v>
      </c>
      <c r="E422" s="41">
        <v>8737</v>
      </c>
      <c r="F422" s="40">
        <v>8737</v>
      </c>
      <c r="G422" s="41">
        <v>8737</v>
      </c>
      <c r="H422" s="40">
        <v>8737</v>
      </c>
      <c r="I422" s="36"/>
      <c r="J422" s="40"/>
      <c r="K422" s="36"/>
      <c r="L422" s="40"/>
      <c r="M422" s="36"/>
      <c r="N422" s="43">
        <v>102357.28260000001</v>
      </c>
      <c r="O422" s="44">
        <v>79858.212520000016</v>
      </c>
      <c r="P422" s="65" t="s">
        <v>3021</v>
      </c>
      <c r="Q422" s="60" t="s">
        <v>101</v>
      </c>
      <c r="R422" s="23"/>
      <c r="U422" s="29"/>
      <c r="V422" s="133"/>
      <c r="X422" s="29"/>
      <c r="Y422" s="133"/>
      <c r="AA422" s="126"/>
      <c r="AB422" s="126"/>
      <c r="AC422" s="131"/>
      <c r="AD422" s="131"/>
      <c r="AE422" s="133"/>
    </row>
    <row r="423" spans="1:31" ht="16.5" thickBot="1" x14ac:dyDescent="0.3">
      <c r="A423" s="82"/>
      <c r="B423" s="75" t="s">
        <v>1094</v>
      </c>
      <c r="C423" s="41">
        <v>15708</v>
      </c>
      <c r="D423" s="40">
        <v>23185</v>
      </c>
      <c r="E423" s="41">
        <v>40564</v>
      </c>
      <c r="F423" s="40">
        <v>40564</v>
      </c>
      <c r="G423" s="41">
        <v>40564</v>
      </c>
      <c r="H423" s="40">
        <v>40564</v>
      </c>
      <c r="I423" s="36"/>
      <c r="J423" s="40"/>
      <c r="K423" s="36"/>
      <c r="L423" s="40"/>
      <c r="M423" s="36"/>
      <c r="N423" s="43">
        <v>85543.220020000008</v>
      </c>
      <c r="O423" s="44">
        <v>64701.466270000004</v>
      </c>
      <c r="P423" s="34" t="s">
        <v>848</v>
      </c>
      <c r="Q423" s="10" t="s">
        <v>848</v>
      </c>
      <c r="R423" s="23"/>
      <c r="U423" s="29"/>
      <c r="V423" s="133"/>
      <c r="X423" s="29"/>
      <c r="Y423" s="133"/>
      <c r="AA423" s="126"/>
      <c r="AB423" s="126"/>
      <c r="AC423" s="131"/>
      <c r="AD423" s="131"/>
      <c r="AE423" s="133"/>
    </row>
    <row r="424" spans="1:31" ht="16.5" thickBot="1" x14ac:dyDescent="0.3">
      <c r="A424" s="147" t="s">
        <v>52</v>
      </c>
      <c r="B424" s="148"/>
      <c r="C424" s="6">
        <f>SUM(C425:C442) -1</f>
        <v>152686</v>
      </c>
      <c r="D424" s="6">
        <f t="shared" ref="D424" si="28">SUM(D425:D442)</f>
        <v>191627</v>
      </c>
      <c r="E424" s="6">
        <f>SUM(E425:E442) +1</f>
        <v>319191</v>
      </c>
      <c r="F424" s="6">
        <f t="shared" ref="F424:H424" si="29">SUM(F425:F442) +1</f>
        <v>319191</v>
      </c>
      <c r="G424" s="6">
        <f t="shared" si="29"/>
        <v>319191</v>
      </c>
      <c r="H424" s="6">
        <f t="shared" si="29"/>
        <v>319191</v>
      </c>
      <c r="I424" s="160" t="s">
        <v>2569</v>
      </c>
      <c r="J424" s="160"/>
      <c r="K424" s="160"/>
      <c r="L424" s="160"/>
      <c r="M424" s="160"/>
      <c r="N424" s="6">
        <f>SUM(N425:N442)</f>
        <v>964525.6786499999</v>
      </c>
      <c r="O424" s="6">
        <f>SUM(O425:O442)</f>
        <v>1050337.8082699999</v>
      </c>
      <c r="P424" s="59"/>
      <c r="Q424" s="59"/>
      <c r="R424" s="4"/>
      <c r="U424" s="29"/>
      <c r="V424" s="133"/>
      <c r="X424" s="29"/>
      <c r="Y424" s="133"/>
      <c r="AA424" s="127"/>
      <c r="AB424" s="127"/>
      <c r="AC424" s="131"/>
      <c r="AD424" s="131"/>
      <c r="AE424" s="133"/>
    </row>
    <row r="425" spans="1:31" ht="24.75" thickBot="1" x14ac:dyDescent="0.3">
      <c r="A425" s="82"/>
      <c r="B425" s="77" t="s">
        <v>2520</v>
      </c>
      <c r="C425" s="41">
        <v>40000</v>
      </c>
      <c r="D425" s="40">
        <v>40281</v>
      </c>
      <c r="E425" s="41">
        <v>40281</v>
      </c>
      <c r="F425" s="40">
        <v>40281</v>
      </c>
      <c r="G425" s="41">
        <v>40281</v>
      </c>
      <c r="H425" s="40">
        <v>40281</v>
      </c>
      <c r="I425" s="36"/>
      <c r="J425" s="40"/>
      <c r="K425" s="36"/>
      <c r="L425" s="40"/>
      <c r="M425" s="36"/>
      <c r="N425" s="43">
        <v>102927.26426</v>
      </c>
      <c r="O425" s="44">
        <v>176435.53182000003</v>
      </c>
      <c r="P425" s="55" t="s">
        <v>2868</v>
      </c>
      <c r="Q425" s="60" t="s">
        <v>848</v>
      </c>
      <c r="R425" s="23"/>
      <c r="U425" s="29"/>
      <c r="V425" s="133"/>
      <c r="X425" s="29"/>
      <c r="Y425" s="133"/>
      <c r="AA425" s="126"/>
      <c r="AB425" s="126"/>
      <c r="AC425" s="131"/>
      <c r="AD425" s="131"/>
      <c r="AE425" s="133"/>
    </row>
    <row r="426" spans="1:31" ht="24.75" thickBot="1" x14ac:dyDescent="0.3">
      <c r="A426" s="82"/>
      <c r="B426" s="77"/>
      <c r="C426" s="41"/>
      <c r="D426" s="40"/>
      <c r="E426" s="41"/>
      <c r="F426" s="40"/>
      <c r="G426" s="41"/>
      <c r="H426" s="40"/>
      <c r="I426" s="36"/>
      <c r="J426" s="40"/>
      <c r="K426" s="36"/>
      <c r="L426" s="40"/>
      <c r="M426" s="36"/>
      <c r="N426" s="43"/>
      <c r="O426" s="44"/>
      <c r="P426" s="55" t="s">
        <v>2869</v>
      </c>
      <c r="Q426" s="60" t="s">
        <v>848</v>
      </c>
      <c r="R426" s="23"/>
      <c r="U426" s="29"/>
      <c r="V426" s="133"/>
      <c r="X426" s="29"/>
      <c r="Y426" s="133"/>
      <c r="AC426" s="131"/>
      <c r="AD426" s="131"/>
      <c r="AE426" s="133"/>
    </row>
    <row r="427" spans="1:31" ht="16.5" thickBot="1" x14ac:dyDescent="0.3">
      <c r="A427" s="82"/>
      <c r="B427" s="77"/>
      <c r="C427" s="41"/>
      <c r="D427" s="40"/>
      <c r="E427" s="41"/>
      <c r="F427" s="40"/>
      <c r="G427" s="41"/>
      <c r="H427" s="40"/>
      <c r="I427" s="36"/>
      <c r="J427" s="40"/>
      <c r="K427" s="36"/>
      <c r="L427" s="40"/>
      <c r="M427" s="36"/>
      <c r="N427" s="43"/>
      <c r="O427" s="44"/>
      <c r="P427" s="55" t="s">
        <v>2870</v>
      </c>
      <c r="Q427" s="60" t="s">
        <v>848</v>
      </c>
      <c r="R427" s="23"/>
      <c r="U427" s="29"/>
      <c r="V427" s="133"/>
      <c r="X427" s="29"/>
      <c r="Y427" s="133"/>
      <c r="AC427" s="131"/>
      <c r="AD427" s="131"/>
      <c r="AE427" s="133"/>
    </row>
    <row r="428" spans="1:31" ht="24.75" thickBot="1" x14ac:dyDescent="0.3">
      <c r="A428" s="82"/>
      <c r="B428" s="77"/>
      <c r="C428" s="41"/>
      <c r="D428" s="40"/>
      <c r="E428" s="41"/>
      <c r="F428" s="40"/>
      <c r="G428" s="41"/>
      <c r="H428" s="40"/>
      <c r="I428" s="36"/>
      <c r="J428" s="40"/>
      <c r="K428" s="36"/>
      <c r="L428" s="40"/>
      <c r="M428" s="36"/>
      <c r="N428" s="43"/>
      <c r="O428" s="44"/>
      <c r="P428" s="55" t="s">
        <v>2871</v>
      </c>
      <c r="Q428" s="60" t="s">
        <v>848</v>
      </c>
      <c r="R428" s="23"/>
      <c r="U428" s="29"/>
      <c r="V428" s="133"/>
      <c r="X428" s="29"/>
      <c r="Y428" s="133"/>
      <c r="AC428" s="131"/>
      <c r="AD428" s="131"/>
      <c r="AE428" s="133"/>
    </row>
    <row r="429" spans="1:31" ht="24.75" thickBot="1" x14ac:dyDescent="0.3">
      <c r="A429" s="82"/>
      <c r="B429" s="77" t="s">
        <v>2521</v>
      </c>
      <c r="C429" s="41">
        <v>11927</v>
      </c>
      <c r="D429" s="40">
        <v>28531</v>
      </c>
      <c r="E429" s="41">
        <v>131848</v>
      </c>
      <c r="F429" s="40">
        <v>131848</v>
      </c>
      <c r="G429" s="41">
        <v>131848</v>
      </c>
      <c r="H429" s="40">
        <v>131848</v>
      </c>
      <c r="I429" s="36"/>
      <c r="J429" s="40"/>
      <c r="K429" s="36"/>
      <c r="L429" s="40"/>
      <c r="M429" s="36"/>
      <c r="N429" s="43">
        <v>141561.19137999997</v>
      </c>
      <c r="O429" s="44">
        <v>142881.69898999998</v>
      </c>
      <c r="P429" s="55" t="s">
        <v>2872</v>
      </c>
      <c r="Q429" s="60" t="s">
        <v>848</v>
      </c>
      <c r="R429" s="23"/>
      <c r="U429" s="29"/>
      <c r="V429" s="133"/>
      <c r="X429" s="29"/>
      <c r="Y429" s="133"/>
      <c r="AA429" s="126"/>
      <c r="AB429" s="126"/>
      <c r="AC429" s="131"/>
      <c r="AD429" s="131"/>
      <c r="AE429" s="133"/>
    </row>
    <row r="430" spans="1:31" ht="36.75" thickBot="1" x14ac:dyDescent="0.3">
      <c r="A430" s="82"/>
      <c r="B430" s="77"/>
      <c r="C430" s="41"/>
      <c r="D430" s="40"/>
      <c r="E430" s="41"/>
      <c r="F430" s="40"/>
      <c r="G430" s="41"/>
      <c r="H430" s="40"/>
      <c r="I430" s="36"/>
      <c r="J430" s="40"/>
      <c r="K430" s="36"/>
      <c r="L430" s="40"/>
      <c r="M430" s="36"/>
      <c r="N430" s="43"/>
      <c r="O430" s="44"/>
      <c r="P430" s="55" t="s">
        <v>2873</v>
      </c>
      <c r="Q430" s="60" t="s">
        <v>848</v>
      </c>
      <c r="R430" s="23"/>
      <c r="U430" s="29"/>
      <c r="V430" s="133"/>
      <c r="X430" s="29"/>
      <c r="Y430" s="133"/>
      <c r="AC430" s="131"/>
      <c r="AD430" s="131"/>
      <c r="AE430" s="133"/>
    </row>
    <row r="431" spans="1:31" ht="24.75" thickBot="1" x14ac:dyDescent="0.3">
      <c r="A431" s="82"/>
      <c r="B431" s="77"/>
      <c r="C431" s="41"/>
      <c r="D431" s="40"/>
      <c r="E431" s="41"/>
      <c r="F431" s="40"/>
      <c r="G431" s="41"/>
      <c r="H431" s="40"/>
      <c r="I431" s="36"/>
      <c r="J431" s="40"/>
      <c r="K431" s="36"/>
      <c r="L431" s="40"/>
      <c r="M431" s="36"/>
      <c r="N431" s="43"/>
      <c r="O431" s="44"/>
      <c r="P431" s="55" t="s">
        <v>2874</v>
      </c>
      <c r="Q431" s="60" t="s">
        <v>848</v>
      </c>
      <c r="R431" s="23"/>
      <c r="U431" s="29"/>
      <c r="V431" s="133"/>
      <c r="X431" s="29"/>
      <c r="Y431" s="133"/>
      <c r="AC431" s="131"/>
      <c r="AD431" s="131"/>
      <c r="AE431" s="133"/>
    </row>
    <row r="432" spans="1:31" ht="36.75" thickBot="1" x14ac:dyDescent="0.3">
      <c r="A432" s="82"/>
      <c r="B432" s="77"/>
      <c r="C432" s="41"/>
      <c r="D432" s="40"/>
      <c r="E432" s="41"/>
      <c r="F432" s="40"/>
      <c r="G432" s="41"/>
      <c r="H432" s="40"/>
      <c r="I432" s="36"/>
      <c r="J432" s="40"/>
      <c r="K432" s="36"/>
      <c r="L432" s="40"/>
      <c r="M432" s="36"/>
      <c r="N432" s="43"/>
      <c r="O432" s="44"/>
      <c r="P432" s="55" t="s">
        <v>2875</v>
      </c>
      <c r="Q432" s="60" t="s">
        <v>848</v>
      </c>
      <c r="R432" s="23"/>
      <c r="U432" s="29"/>
      <c r="V432" s="133"/>
      <c r="X432" s="29"/>
      <c r="Y432" s="133"/>
      <c r="AC432" s="131"/>
      <c r="AD432" s="131"/>
      <c r="AE432" s="133"/>
    </row>
    <row r="433" spans="1:31" ht="24.75" thickBot="1" x14ac:dyDescent="0.3">
      <c r="A433" s="82"/>
      <c r="B433" s="77" t="s">
        <v>2522</v>
      </c>
      <c r="C433" s="41">
        <v>17200</v>
      </c>
      <c r="D433" s="40">
        <v>25058</v>
      </c>
      <c r="E433" s="41">
        <v>45650</v>
      </c>
      <c r="F433" s="40">
        <v>45650</v>
      </c>
      <c r="G433" s="41">
        <v>45650</v>
      </c>
      <c r="H433" s="40">
        <v>45650</v>
      </c>
      <c r="I433" s="36"/>
      <c r="J433" s="40"/>
      <c r="K433" s="36"/>
      <c r="L433" s="40"/>
      <c r="M433" s="36"/>
      <c r="N433" s="43">
        <v>72449.712599999999</v>
      </c>
      <c r="O433" s="44">
        <v>81422.98288000001</v>
      </c>
      <c r="P433" s="55" t="s">
        <v>2876</v>
      </c>
      <c r="Q433" s="60" t="s">
        <v>848</v>
      </c>
      <c r="R433" s="23"/>
      <c r="U433" s="29"/>
      <c r="V433" s="133"/>
      <c r="X433" s="29"/>
      <c r="Y433" s="133"/>
      <c r="AA433" s="126"/>
      <c r="AB433" s="126"/>
      <c r="AC433" s="131"/>
      <c r="AD433" s="131"/>
      <c r="AE433" s="133"/>
    </row>
    <row r="434" spans="1:31" ht="16.5" thickBot="1" x14ac:dyDescent="0.3">
      <c r="A434" s="82"/>
      <c r="B434" s="77"/>
      <c r="C434" s="41"/>
      <c r="D434" s="40"/>
      <c r="E434" s="41"/>
      <c r="F434" s="40"/>
      <c r="G434" s="41"/>
      <c r="H434" s="40"/>
      <c r="I434" s="36"/>
      <c r="J434" s="40"/>
      <c r="K434" s="36"/>
      <c r="L434" s="40"/>
      <c r="M434" s="36"/>
      <c r="N434" s="43"/>
      <c r="O434" s="44"/>
      <c r="P434" s="55" t="s">
        <v>2877</v>
      </c>
      <c r="Q434" s="60" t="s">
        <v>848</v>
      </c>
      <c r="R434" s="23"/>
      <c r="U434" s="29"/>
      <c r="V434" s="133"/>
      <c r="X434" s="29"/>
      <c r="Y434" s="133"/>
      <c r="AC434" s="131"/>
      <c r="AD434" s="131"/>
      <c r="AE434" s="133"/>
    </row>
    <row r="435" spans="1:31" ht="36.75" thickBot="1" x14ac:dyDescent="0.3">
      <c r="A435" s="82"/>
      <c r="B435" s="77"/>
      <c r="C435" s="41"/>
      <c r="D435" s="40"/>
      <c r="E435" s="41"/>
      <c r="F435" s="40"/>
      <c r="G435" s="41"/>
      <c r="H435" s="40"/>
      <c r="I435" s="36"/>
      <c r="J435" s="40"/>
      <c r="K435" s="36"/>
      <c r="L435" s="40"/>
      <c r="M435" s="36"/>
      <c r="N435" s="43"/>
      <c r="O435" s="44"/>
      <c r="P435" s="55" t="s">
        <v>2878</v>
      </c>
      <c r="Q435" s="60" t="s">
        <v>848</v>
      </c>
      <c r="R435" s="23"/>
      <c r="U435" s="29"/>
      <c r="V435" s="133"/>
      <c r="X435" s="29"/>
      <c r="Y435" s="133"/>
      <c r="AC435" s="131"/>
      <c r="AD435" s="131"/>
      <c r="AE435" s="133"/>
    </row>
    <row r="436" spans="1:31" ht="24.75" thickBot="1" x14ac:dyDescent="0.3">
      <c r="A436" s="82"/>
      <c r="B436" s="77" t="s">
        <v>2523</v>
      </c>
      <c r="C436" s="41">
        <v>49593</v>
      </c>
      <c r="D436" s="40">
        <v>50800</v>
      </c>
      <c r="E436" s="41">
        <v>50800</v>
      </c>
      <c r="F436" s="40">
        <v>50800</v>
      </c>
      <c r="G436" s="41">
        <v>50800</v>
      </c>
      <c r="H436" s="40">
        <v>50800</v>
      </c>
      <c r="I436" s="36"/>
      <c r="J436" s="40"/>
      <c r="K436" s="36"/>
      <c r="L436" s="40"/>
      <c r="M436" s="36"/>
      <c r="N436" s="43">
        <v>489881.02210999996</v>
      </c>
      <c r="O436" s="44">
        <v>476396.99961999996</v>
      </c>
      <c r="P436" s="55" t="s">
        <v>2879</v>
      </c>
      <c r="Q436" s="60" t="s">
        <v>848</v>
      </c>
      <c r="R436" s="23"/>
      <c r="U436" s="29"/>
      <c r="V436" s="133"/>
      <c r="X436" s="29"/>
      <c r="Y436" s="133"/>
      <c r="AA436" s="126"/>
      <c r="AB436" s="126"/>
      <c r="AC436" s="131"/>
      <c r="AD436" s="131"/>
      <c r="AE436" s="133"/>
    </row>
    <row r="437" spans="1:31" ht="36.75" thickBot="1" x14ac:dyDescent="0.3">
      <c r="A437" s="82"/>
      <c r="B437" s="77"/>
      <c r="C437" s="41"/>
      <c r="D437" s="40"/>
      <c r="E437" s="41"/>
      <c r="F437" s="40"/>
      <c r="G437" s="41"/>
      <c r="H437" s="40"/>
      <c r="I437" s="36"/>
      <c r="J437" s="40"/>
      <c r="K437" s="36"/>
      <c r="L437" s="40"/>
      <c r="M437" s="36"/>
      <c r="N437" s="43"/>
      <c r="O437" s="44"/>
      <c r="P437" s="55" t="s">
        <v>2880</v>
      </c>
      <c r="Q437" s="60" t="s">
        <v>848</v>
      </c>
      <c r="R437" s="23"/>
      <c r="U437" s="29"/>
      <c r="V437" s="133"/>
      <c r="X437" s="29"/>
      <c r="Y437" s="133"/>
      <c r="AC437" s="131"/>
      <c r="AD437" s="131"/>
      <c r="AE437" s="133"/>
    </row>
    <row r="438" spans="1:31" ht="24.75" thickBot="1" x14ac:dyDescent="0.3">
      <c r="A438" s="82"/>
      <c r="B438" s="77"/>
      <c r="C438" s="41"/>
      <c r="D438" s="40"/>
      <c r="E438" s="41"/>
      <c r="F438" s="40"/>
      <c r="G438" s="41"/>
      <c r="H438" s="40"/>
      <c r="I438" s="36"/>
      <c r="J438" s="40"/>
      <c r="K438" s="36"/>
      <c r="L438" s="40"/>
      <c r="M438" s="36"/>
      <c r="N438" s="43"/>
      <c r="O438" s="44"/>
      <c r="P438" s="55" t="s">
        <v>2881</v>
      </c>
      <c r="Q438" s="60" t="s">
        <v>848</v>
      </c>
      <c r="R438" s="23"/>
      <c r="U438" s="29"/>
      <c r="V438" s="133"/>
      <c r="X438" s="29"/>
      <c r="Y438" s="133"/>
      <c r="AC438" s="131"/>
      <c r="AD438" s="131"/>
      <c r="AE438" s="133"/>
    </row>
    <row r="439" spans="1:31" ht="36.75" thickBot="1" x14ac:dyDescent="0.3">
      <c r="A439" s="82"/>
      <c r="B439" s="77" t="s">
        <v>2524</v>
      </c>
      <c r="C439" s="41">
        <v>32020</v>
      </c>
      <c r="D439" s="40">
        <v>36515</v>
      </c>
      <c r="E439" s="41">
        <v>36515</v>
      </c>
      <c r="F439" s="40">
        <v>36515</v>
      </c>
      <c r="G439" s="41">
        <v>36515</v>
      </c>
      <c r="H439" s="40">
        <v>36515</v>
      </c>
      <c r="I439" s="36"/>
      <c r="J439" s="40"/>
      <c r="K439" s="36"/>
      <c r="L439" s="40"/>
      <c r="M439" s="36"/>
      <c r="N439" s="43">
        <v>107281.56147000002</v>
      </c>
      <c r="O439" s="44">
        <v>111635.47283</v>
      </c>
      <c r="P439" s="55" t="s">
        <v>2882</v>
      </c>
      <c r="Q439" s="60" t="s">
        <v>848</v>
      </c>
      <c r="R439" s="23"/>
      <c r="U439" s="29"/>
      <c r="V439" s="133"/>
      <c r="X439" s="29"/>
      <c r="Y439" s="133"/>
      <c r="AA439" s="126"/>
      <c r="AB439" s="126"/>
      <c r="AC439" s="131"/>
      <c r="AD439" s="131"/>
      <c r="AE439" s="133"/>
    </row>
    <row r="440" spans="1:31" ht="48.75" thickBot="1" x14ac:dyDescent="0.3">
      <c r="A440" s="82"/>
      <c r="B440" s="77"/>
      <c r="C440" s="41"/>
      <c r="D440" s="40"/>
      <c r="E440" s="41"/>
      <c r="F440" s="40"/>
      <c r="G440" s="41"/>
      <c r="H440" s="40"/>
      <c r="I440" s="36"/>
      <c r="J440" s="40"/>
      <c r="K440" s="36"/>
      <c r="L440" s="40"/>
      <c r="M440" s="36"/>
      <c r="N440" s="43"/>
      <c r="O440" s="44"/>
      <c r="P440" s="55" t="s">
        <v>2883</v>
      </c>
      <c r="Q440" s="60" t="s">
        <v>848</v>
      </c>
      <c r="R440" s="23"/>
      <c r="U440" s="29"/>
      <c r="V440" s="133"/>
      <c r="X440" s="29"/>
      <c r="Y440" s="133"/>
      <c r="AC440" s="131"/>
      <c r="AD440" s="131"/>
      <c r="AE440" s="133"/>
    </row>
    <row r="441" spans="1:31" ht="48.75" thickBot="1" x14ac:dyDescent="0.3">
      <c r="A441" s="82"/>
      <c r="B441" s="77"/>
      <c r="C441" s="41"/>
      <c r="D441" s="40"/>
      <c r="E441" s="41"/>
      <c r="F441" s="40"/>
      <c r="G441" s="41"/>
      <c r="H441" s="40"/>
      <c r="I441" s="36"/>
      <c r="J441" s="40"/>
      <c r="K441" s="36"/>
      <c r="L441" s="40"/>
      <c r="M441" s="36"/>
      <c r="N441" s="43"/>
      <c r="O441" s="44"/>
      <c r="P441" s="66" t="s">
        <v>3156</v>
      </c>
      <c r="Q441" s="60" t="s">
        <v>848</v>
      </c>
      <c r="R441" s="23"/>
      <c r="U441" s="29"/>
      <c r="V441" s="133"/>
      <c r="X441" s="29"/>
      <c r="Y441" s="133"/>
      <c r="AC441" s="131"/>
      <c r="AD441" s="131"/>
      <c r="AE441" s="133"/>
    </row>
    <row r="442" spans="1:31" ht="16.5" thickBot="1" x14ac:dyDescent="0.3">
      <c r="A442" s="82"/>
      <c r="B442" s="75" t="s">
        <v>1094</v>
      </c>
      <c r="C442" s="41">
        <v>1947</v>
      </c>
      <c r="D442" s="40">
        <v>10442</v>
      </c>
      <c r="E442" s="41">
        <v>14096</v>
      </c>
      <c r="F442" s="40">
        <v>14096</v>
      </c>
      <c r="G442" s="41">
        <v>14096</v>
      </c>
      <c r="H442" s="40">
        <v>14096</v>
      </c>
      <c r="I442" s="36"/>
      <c r="J442" s="40"/>
      <c r="K442" s="36"/>
      <c r="L442" s="40"/>
      <c r="M442" s="36"/>
      <c r="N442" s="43">
        <v>50424.926829999997</v>
      </c>
      <c r="O442" s="44">
        <v>61565.122130000003</v>
      </c>
      <c r="P442" s="34" t="s">
        <v>848</v>
      </c>
      <c r="Q442" s="60" t="s">
        <v>848</v>
      </c>
      <c r="R442" s="23"/>
      <c r="U442" s="29"/>
      <c r="V442" s="133"/>
      <c r="X442" s="29"/>
      <c r="Y442" s="133"/>
      <c r="AA442" s="126"/>
      <c r="AB442" s="126"/>
      <c r="AC442" s="131"/>
      <c r="AD442" s="131"/>
      <c r="AE442" s="133"/>
    </row>
    <row r="443" spans="1:31" ht="16.5" thickBot="1" x14ac:dyDescent="0.3">
      <c r="A443" s="147" t="s">
        <v>3</v>
      </c>
      <c r="B443" s="148"/>
      <c r="C443" s="5">
        <v>6214</v>
      </c>
      <c r="D443" s="5">
        <v>15321</v>
      </c>
      <c r="E443" s="5">
        <v>22974</v>
      </c>
      <c r="F443" s="5">
        <v>22974</v>
      </c>
      <c r="G443" s="5">
        <v>22974</v>
      </c>
      <c r="H443" s="5">
        <v>22974</v>
      </c>
      <c r="I443" s="20">
        <v>40</v>
      </c>
      <c r="J443" s="20">
        <v>71.099999999999994</v>
      </c>
      <c r="K443" s="20">
        <v>71.099999999999994</v>
      </c>
      <c r="L443" s="20">
        <v>71.099999999999994</v>
      </c>
      <c r="M443" s="20">
        <v>71.099999999999994</v>
      </c>
      <c r="N443" s="5">
        <v>92294.173999999999</v>
      </c>
      <c r="O443" s="5">
        <v>120965.977</v>
      </c>
      <c r="P443" s="59"/>
      <c r="Q443" s="74"/>
      <c r="R443" s="22"/>
      <c r="U443" s="29"/>
      <c r="V443" s="133"/>
      <c r="X443" s="29"/>
      <c r="Y443" s="133"/>
      <c r="AA443" s="126"/>
      <c r="AB443" s="126"/>
      <c r="AC443" s="131"/>
      <c r="AD443" s="131"/>
      <c r="AE443" s="133"/>
    </row>
    <row r="444" spans="1:31" ht="16.5" thickBot="1" x14ac:dyDescent="0.3">
      <c r="A444" s="81"/>
      <c r="B444" s="77" t="s">
        <v>2659</v>
      </c>
      <c r="C444" s="137" t="s">
        <v>2562</v>
      </c>
      <c r="D444" s="137"/>
      <c r="E444" s="137"/>
      <c r="F444" s="137"/>
      <c r="G444" s="137"/>
      <c r="H444" s="137"/>
      <c r="I444" s="140" t="s">
        <v>2562</v>
      </c>
      <c r="J444" s="140"/>
      <c r="K444" s="140"/>
      <c r="L444" s="140"/>
      <c r="M444" s="140"/>
      <c r="N444" s="43"/>
      <c r="O444" s="44"/>
      <c r="P444" s="64" t="s">
        <v>847</v>
      </c>
      <c r="Q444" s="10" t="s">
        <v>847</v>
      </c>
      <c r="R444" s="144" t="s">
        <v>2562</v>
      </c>
      <c r="U444" s="29"/>
      <c r="V444" s="133"/>
      <c r="X444" s="29"/>
      <c r="Y444" s="133"/>
      <c r="AC444" s="131"/>
      <c r="AD444" s="131"/>
      <c r="AE444" s="133"/>
    </row>
    <row r="445" spans="1:31" ht="16.5" thickBot="1" x14ac:dyDescent="0.3">
      <c r="A445" s="81"/>
      <c r="B445" s="77" t="s">
        <v>2658</v>
      </c>
      <c r="C445" s="138"/>
      <c r="D445" s="138"/>
      <c r="E445" s="138"/>
      <c r="F445" s="138"/>
      <c r="G445" s="138"/>
      <c r="H445" s="138"/>
      <c r="I445" s="141"/>
      <c r="J445" s="141"/>
      <c r="K445" s="141"/>
      <c r="L445" s="141"/>
      <c r="M445" s="141"/>
      <c r="N445" s="43"/>
      <c r="O445" s="44"/>
      <c r="P445" s="64" t="s">
        <v>847</v>
      </c>
      <c r="Q445" s="10" t="s">
        <v>847</v>
      </c>
      <c r="R445" s="145"/>
      <c r="U445" s="29"/>
      <c r="V445" s="133"/>
      <c r="X445" s="29"/>
      <c r="Y445" s="133"/>
      <c r="AC445" s="131"/>
      <c r="AD445" s="131"/>
      <c r="AE445" s="133"/>
    </row>
    <row r="446" spans="1:31" ht="16.5" thickBot="1" x14ac:dyDescent="0.3">
      <c r="A446" s="81"/>
      <c r="B446" s="75" t="s">
        <v>1094</v>
      </c>
      <c r="C446" s="139"/>
      <c r="D446" s="139"/>
      <c r="E446" s="139"/>
      <c r="F446" s="139"/>
      <c r="G446" s="139"/>
      <c r="H446" s="139"/>
      <c r="I446" s="142"/>
      <c r="J446" s="142"/>
      <c r="K446" s="142"/>
      <c r="L446" s="142"/>
      <c r="M446" s="142"/>
      <c r="N446" s="43"/>
      <c r="O446" s="44"/>
      <c r="P446" s="55" t="s">
        <v>847</v>
      </c>
      <c r="Q446" s="10" t="s">
        <v>847</v>
      </c>
      <c r="R446" s="146"/>
      <c r="U446" s="29"/>
      <c r="V446" s="133"/>
      <c r="X446" s="29"/>
      <c r="Y446" s="133"/>
      <c r="AC446" s="131"/>
      <c r="AD446" s="131"/>
      <c r="AE446" s="133"/>
    </row>
    <row r="447" spans="1:31" ht="16.5" thickBot="1" x14ac:dyDescent="0.3">
      <c r="A447" s="147" t="s">
        <v>5</v>
      </c>
      <c r="B447" s="148"/>
      <c r="C447" s="5">
        <v>593</v>
      </c>
      <c r="D447" s="5">
        <v>950</v>
      </c>
      <c r="E447" s="5">
        <v>1781</v>
      </c>
      <c r="F447" s="5">
        <v>1781</v>
      </c>
      <c r="G447" s="5">
        <v>1781</v>
      </c>
      <c r="H447" s="5">
        <v>1781</v>
      </c>
      <c r="I447" s="20">
        <v>7</v>
      </c>
      <c r="J447" s="20">
        <v>9</v>
      </c>
      <c r="K447" s="20">
        <v>22</v>
      </c>
      <c r="L447" s="20">
        <v>22</v>
      </c>
      <c r="M447" s="20">
        <v>22</v>
      </c>
      <c r="N447" s="5">
        <v>74503.797000000006</v>
      </c>
      <c r="O447" s="5">
        <v>65831.903000000006</v>
      </c>
      <c r="P447" s="59"/>
      <c r="Q447" s="74"/>
      <c r="R447" s="22"/>
      <c r="U447" s="29"/>
      <c r="V447" s="133"/>
      <c r="X447" s="29"/>
      <c r="Y447" s="133"/>
      <c r="AA447" s="126"/>
      <c r="AB447" s="126"/>
      <c r="AC447" s="131"/>
      <c r="AD447" s="131"/>
      <c r="AE447" s="133"/>
    </row>
    <row r="448" spans="1:31" ht="16.5" thickBot="1" x14ac:dyDescent="0.3">
      <c r="A448" s="81"/>
      <c r="B448" s="76" t="s">
        <v>2736</v>
      </c>
      <c r="C448" s="137" t="s">
        <v>2562</v>
      </c>
      <c r="D448" s="137"/>
      <c r="E448" s="137"/>
      <c r="F448" s="137"/>
      <c r="G448" s="137"/>
      <c r="H448" s="137"/>
      <c r="I448" s="140" t="s">
        <v>2562</v>
      </c>
      <c r="J448" s="140"/>
      <c r="K448" s="140"/>
      <c r="L448" s="140"/>
      <c r="M448" s="140"/>
      <c r="N448" s="2"/>
      <c r="O448" s="2"/>
      <c r="P448" s="3" t="s">
        <v>847</v>
      </c>
      <c r="Q448" s="10" t="s">
        <v>847</v>
      </c>
      <c r="R448" s="144" t="s">
        <v>2562</v>
      </c>
      <c r="U448" s="29"/>
      <c r="V448" s="133"/>
      <c r="X448" s="29"/>
      <c r="Y448" s="133"/>
      <c r="AC448" s="131"/>
      <c r="AD448" s="131"/>
      <c r="AE448" s="133"/>
    </row>
    <row r="449" spans="1:31" ht="16.5" thickBot="1" x14ac:dyDescent="0.3">
      <c r="A449" s="81"/>
      <c r="B449" s="76" t="s">
        <v>2735</v>
      </c>
      <c r="C449" s="138"/>
      <c r="D449" s="138"/>
      <c r="E449" s="138"/>
      <c r="F449" s="138"/>
      <c r="G449" s="138"/>
      <c r="H449" s="138"/>
      <c r="I449" s="141"/>
      <c r="J449" s="141"/>
      <c r="K449" s="141"/>
      <c r="L449" s="141"/>
      <c r="M449" s="141"/>
      <c r="N449" s="2"/>
      <c r="O449" s="2"/>
      <c r="P449" s="3" t="s">
        <v>847</v>
      </c>
      <c r="Q449" s="10" t="s">
        <v>847</v>
      </c>
      <c r="R449" s="145"/>
      <c r="U449" s="29"/>
      <c r="V449" s="133"/>
      <c r="X449" s="29"/>
      <c r="Y449" s="133"/>
      <c r="AC449" s="131"/>
      <c r="AD449" s="131"/>
      <c r="AE449" s="133"/>
    </row>
    <row r="450" spans="1:31" ht="16.5" thickBot="1" x14ac:dyDescent="0.3">
      <c r="A450" s="81"/>
      <c r="B450" s="76" t="s">
        <v>2734</v>
      </c>
      <c r="C450" s="138"/>
      <c r="D450" s="138"/>
      <c r="E450" s="138"/>
      <c r="F450" s="138"/>
      <c r="G450" s="138"/>
      <c r="H450" s="138"/>
      <c r="I450" s="141"/>
      <c r="J450" s="141"/>
      <c r="K450" s="141"/>
      <c r="L450" s="141"/>
      <c r="M450" s="141"/>
      <c r="N450" s="2"/>
      <c r="O450" s="2"/>
      <c r="P450" s="3" t="s">
        <v>847</v>
      </c>
      <c r="Q450" s="10" t="s">
        <v>847</v>
      </c>
      <c r="R450" s="145"/>
      <c r="U450" s="29"/>
      <c r="V450" s="133"/>
      <c r="X450" s="29"/>
      <c r="Y450" s="133"/>
      <c r="AC450" s="131"/>
      <c r="AD450" s="131"/>
      <c r="AE450" s="133"/>
    </row>
    <row r="451" spans="1:31" ht="16.5" thickBot="1" x14ac:dyDescent="0.3">
      <c r="A451" s="81"/>
      <c r="B451" s="75" t="s">
        <v>1094</v>
      </c>
      <c r="C451" s="139"/>
      <c r="D451" s="139"/>
      <c r="E451" s="139"/>
      <c r="F451" s="139"/>
      <c r="G451" s="139"/>
      <c r="H451" s="139"/>
      <c r="I451" s="142"/>
      <c r="J451" s="142"/>
      <c r="K451" s="142"/>
      <c r="L451" s="142"/>
      <c r="M451" s="142"/>
      <c r="N451" s="2"/>
      <c r="O451" s="2"/>
      <c r="P451" s="3" t="s">
        <v>847</v>
      </c>
      <c r="Q451" s="10" t="s">
        <v>847</v>
      </c>
      <c r="R451" s="146"/>
      <c r="U451" s="29"/>
      <c r="V451" s="133"/>
      <c r="X451" s="29"/>
      <c r="Y451" s="133"/>
      <c r="AC451" s="131"/>
      <c r="AD451" s="131"/>
      <c r="AE451" s="133"/>
    </row>
    <row r="452" spans="1:31" ht="16.5" thickBot="1" x14ac:dyDescent="0.3">
      <c r="A452" s="147" t="s">
        <v>37</v>
      </c>
      <c r="B452" s="148"/>
      <c r="C452" s="6">
        <v>74197</v>
      </c>
      <c r="D452" s="6">
        <v>138515</v>
      </c>
      <c r="E452" s="6">
        <v>197595</v>
      </c>
      <c r="F452" s="6">
        <v>197595</v>
      </c>
      <c r="G452" s="6">
        <v>197595</v>
      </c>
      <c r="H452" s="6">
        <v>197595</v>
      </c>
      <c r="I452" s="143" t="s">
        <v>2569</v>
      </c>
      <c r="J452" s="143"/>
      <c r="K452" s="143"/>
      <c r="L452" s="143"/>
      <c r="M452" s="143"/>
      <c r="N452" s="6">
        <f>SUM(N453:N490)</f>
        <v>1759064.9884800001</v>
      </c>
      <c r="O452" s="6">
        <f>SUM(O453:O490)</f>
        <v>1734235.8645499998</v>
      </c>
      <c r="P452" s="59"/>
      <c r="Q452" s="59"/>
      <c r="R452" s="4"/>
      <c r="U452" s="29"/>
      <c r="V452" s="133"/>
      <c r="X452" s="29"/>
      <c r="Y452" s="133"/>
      <c r="AA452" s="127"/>
      <c r="AB452" s="127"/>
      <c r="AC452" s="131"/>
      <c r="AD452" s="131"/>
      <c r="AE452" s="133"/>
    </row>
    <row r="453" spans="1:31" ht="72.75" thickBot="1" x14ac:dyDescent="0.3">
      <c r="A453" s="82"/>
      <c r="B453" s="77" t="s">
        <v>2729</v>
      </c>
      <c r="C453" s="137" t="s">
        <v>2562</v>
      </c>
      <c r="D453" s="137"/>
      <c r="E453" s="137"/>
      <c r="F453" s="137"/>
      <c r="G453" s="137"/>
      <c r="H453" s="137"/>
      <c r="I453" s="36"/>
      <c r="J453" s="40"/>
      <c r="K453" s="36"/>
      <c r="L453" s="40"/>
      <c r="M453" s="36"/>
      <c r="N453" s="43">
        <v>255718.88039999999</v>
      </c>
      <c r="O453" s="44">
        <v>222870.82132999995</v>
      </c>
      <c r="P453" s="67" t="s">
        <v>408</v>
      </c>
      <c r="Q453" s="60" t="s">
        <v>409</v>
      </c>
      <c r="R453" s="23"/>
      <c r="U453" s="29"/>
      <c r="V453" s="133"/>
      <c r="X453" s="29"/>
      <c r="Y453" s="133"/>
      <c r="AA453" s="126"/>
      <c r="AB453" s="126"/>
      <c r="AC453" s="131"/>
      <c r="AD453" s="131"/>
      <c r="AE453" s="133"/>
    </row>
    <row r="454" spans="1:31" ht="24.75" thickBot="1" x14ac:dyDescent="0.3">
      <c r="A454" s="82"/>
      <c r="B454" s="77" t="s">
        <v>2728</v>
      </c>
      <c r="C454" s="138"/>
      <c r="D454" s="138"/>
      <c r="E454" s="138"/>
      <c r="F454" s="138"/>
      <c r="G454" s="138"/>
      <c r="H454" s="138"/>
      <c r="I454" s="36"/>
      <c r="J454" s="40"/>
      <c r="K454" s="36"/>
      <c r="L454" s="40"/>
      <c r="M454" s="36"/>
      <c r="N454" s="43">
        <v>11507.22834</v>
      </c>
      <c r="O454" s="44">
        <v>12515.607170000001</v>
      </c>
      <c r="P454" s="55" t="s">
        <v>410</v>
      </c>
      <c r="Q454" s="60" t="s">
        <v>411</v>
      </c>
      <c r="R454" s="23"/>
      <c r="U454" s="29"/>
      <c r="V454" s="133"/>
      <c r="X454" s="29"/>
      <c r="Y454" s="133"/>
      <c r="AA454" s="126"/>
      <c r="AB454" s="126"/>
      <c r="AC454" s="131"/>
      <c r="AD454" s="131"/>
      <c r="AE454" s="133"/>
    </row>
    <row r="455" spans="1:31" ht="96.75" thickBot="1" x14ac:dyDescent="0.3">
      <c r="A455" s="82"/>
      <c r="B455" s="77"/>
      <c r="C455" s="138"/>
      <c r="D455" s="138"/>
      <c r="E455" s="138"/>
      <c r="F455" s="138"/>
      <c r="G455" s="138"/>
      <c r="H455" s="138"/>
      <c r="I455" s="36"/>
      <c r="J455" s="40"/>
      <c r="K455" s="36"/>
      <c r="L455" s="40"/>
      <c r="M455" s="36"/>
      <c r="N455" s="43"/>
      <c r="O455" s="44"/>
      <c r="P455" s="55" t="s">
        <v>412</v>
      </c>
      <c r="Q455" s="68" t="s">
        <v>413</v>
      </c>
      <c r="R455" s="23"/>
      <c r="U455" s="29"/>
      <c r="V455" s="133"/>
      <c r="X455" s="29"/>
      <c r="Y455" s="133"/>
      <c r="AC455" s="131"/>
      <c r="AD455" s="131"/>
      <c r="AE455" s="133"/>
    </row>
    <row r="456" spans="1:31" ht="108.75" thickBot="1" x14ac:dyDescent="0.3">
      <c r="A456" s="82"/>
      <c r="B456" s="77" t="s">
        <v>2727</v>
      </c>
      <c r="C456" s="138"/>
      <c r="D456" s="138"/>
      <c r="E456" s="138"/>
      <c r="F456" s="138"/>
      <c r="G456" s="138"/>
      <c r="H456" s="138"/>
      <c r="I456" s="36"/>
      <c r="J456" s="40"/>
      <c r="K456" s="36"/>
      <c r="L456" s="40"/>
      <c r="M456" s="36"/>
      <c r="N456" s="43">
        <v>22498.714789999998</v>
      </c>
      <c r="O456" s="44">
        <v>17270.922340000001</v>
      </c>
      <c r="P456" s="55" t="s">
        <v>414</v>
      </c>
      <c r="Q456" s="60" t="s">
        <v>415</v>
      </c>
      <c r="R456" s="23"/>
      <c r="U456" s="29"/>
      <c r="V456" s="133"/>
      <c r="X456" s="29"/>
      <c r="Y456" s="133"/>
      <c r="AA456" s="126"/>
      <c r="AB456" s="126"/>
      <c r="AC456" s="131"/>
      <c r="AD456" s="131"/>
      <c r="AE456" s="133"/>
    </row>
    <row r="457" spans="1:31" ht="36.75" thickBot="1" x14ac:dyDescent="0.3">
      <c r="A457" s="82"/>
      <c r="B457" s="77"/>
      <c r="C457" s="138"/>
      <c r="D457" s="138"/>
      <c r="E457" s="138"/>
      <c r="F457" s="138"/>
      <c r="G457" s="138"/>
      <c r="H457" s="138"/>
      <c r="I457" s="36"/>
      <c r="J457" s="40"/>
      <c r="K457" s="36"/>
      <c r="L457" s="40"/>
      <c r="M457" s="36"/>
      <c r="N457" s="43"/>
      <c r="O457" s="44"/>
      <c r="P457" s="55" t="s">
        <v>416</v>
      </c>
      <c r="Q457" s="60" t="s">
        <v>417</v>
      </c>
      <c r="R457" s="23"/>
      <c r="U457" s="29"/>
      <c r="V457" s="133"/>
      <c r="X457" s="29"/>
      <c r="Y457" s="133"/>
      <c r="AC457" s="131"/>
      <c r="AD457" s="131"/>
      <c r="AE457" s="133"/>
    </row>
    <row r="458" spans="1:31" ht="96.75" thickBot="1" x14ac:dyDescent="0.3">
      <c r="A458" s="82"/>
      <c r="B458" s="77" t="s">
        <v>2726</v>
      </c>
      <c r="C458" s="138"/>
      <c r="D458" s="138"/>
      <c r="E458" s="138"/>
      <c r="F458" s="138"/>
      <c r="G458" s="138"/>
      <c r="H458" s="138"/>
      <c r="I458" s="36"/>
      <c r="J458" s="40"/>
      <c r="K458" s="36"/>
      <c r="L458" s="40"/>
      <c r="M458" s="36"/>
      <c r="N458" s="43">
        <v>86432.19515</v>
      </c>
      <c r="O458" s="44">
        <v>83570.871879999977</v>
      </c>
      <c r="P458" s="55" t="s">
        <v>418</v>
      </c>
      <c r="Q458" s="60" t="s">
        <v>419</v>
      </c>
      <c r="R458" s="23"/>
      <c r="U458" s="29"/>
      <c r="V458" s="133"/>
      <c r="X458" s="29"/>
      <c r="Y458" s="133"/>
      <c r="AA458" s="126"/>
      <c r="AB458" s="126"/>
      <c r="AC458" s="131"/>
      <c r="AD458" s="131"/>
      <c r="AE458" s="133"/>
    </row>
    <row r="459" spans="1:31" ht="72.75" thickBot="1" x14ac:dyDescent="0.3">
      <c r="A459" s="82"/>
      <c r="B459" s="77"/>
      <c r="C459" s="138"/>
      <c r="D459" s="138"/>
      <c r="E459" s="138"/>
      <c r="F459" s="138"/>
      <c r="G459" s="138"/>
      <c r="H459" s="138"/>
      <c r="I459" s="36"/>
      <c r="J459" s="40"/>
      <c r="K459" s="36"/>
      <c r="L459" s="40"/>
      <c r="M459" s="36"/>
      <c r="N459" s="43"/>
      <c r="O459" s="44"/>
      <c r="P459" s="55" t="s">
        <v>420</v>
      </c>
      <c r="Q459" s="60" t="s">
        <v>421</v>
      </c>
      <c r="R459" s="23"/>
      <c r="U459" s="29"/>
      <c r="V459" s="133"/>
      <c r="X459" s="29"/>
      <c r="Y459" s="133"/>
      <c r="AC459" s="131"/>
      <c r="AD459" s="131"/>
      <c r="AE459" s="133"/>
    </row>
    <row r="460" spans="1:31" ht="144.75" thickBot="1" x14ac:dyDescent="0.3">
      <c r="A460" s="82"/>
      <c r="B460" s="77"/>
      <c r="C460" s="138"/>
      <c r="D460" s="138"/>
      <c r="E460" s="138"/>
      <c r="F460" s="138"/>
      <c r="G460" s="138"/>
      <c r="H460" s="138"/>
      <c r="I460" s="36"/>
      <c r="J460" s="40"/>
      <c r="K460" s="36"/>
      <c r="L460" s="40"/>
      <c r="M460" s="36"/>
      <c r="N460" s="43"/>
      <c r="O460" s="44"/>
      <c r="P460" s="66" t="s">
        <v>3035</v>
      </c>
      <c r="Q460" s="60" t="s">
        <v>422</v>
      </c>
      <c r="R460" s="23"/>
      <c r="U460" s="29"/>
      <c r="V460" s="133"/>
      <c r="X460" s="29"/>
      <c r="Y460" s="133"/>
      <c r="AC460" s="131"/>
      <c r="AD460" s="131"/>
      <c r="AE460" s="133"/>
    </row>
    <row r="461" spans="1:31" ht="36.75" thickBot="1" x14ac:dyDescent="0.3">
      <c r="A461" s="82"/>
      <c r="B461" s="77" t="s">
        <v>2725</v>
      </c>
      <c r="C461" s="138"/>
      <c r="D461" s="138"/>
      <c r="E461" s="138"/>
      <c r="F461" s="138"/>
      <c r="G461" s="138"/>
      <c r="H461" s="138"/>
      <c r="I461" s="36"/>
      <c r="J461" s="40"/>
      <c r="K461" s="36"/>
      <c r="L461" s="40"/>
      <c r="M461" s="36"/>
      <c r="N461" s="43">
        <v>28818.006289999998</v>
      </c>
      <c r="O461" s="44">
        <v>29235.759140000006</v>
      </c>
      <c r="P461" s="55" t="s">
        <v>423</v>
      </c>
      <c r="Q461" s="60" t="s">
        <v>424</v>
      </c>
      <c r="R461" s="23"/>
      <c r="U461" s="29"/>
      <c r="V461" s="133"/>
      <c r="X461" s="29"/>
      <c r="Y461" s="133"/>
      <c r="AA461" s="126"/>
      <c r="AB461" s="126"/>
      <c r="AC461" s="131"/>
      <c r="AD461" s="131"/>
      <c r="AE461" s="133"/>
    </row>
    <row r="462" spans="1:31" ht="72.75" thickBot="1" x14ac:dyDescent="0.3">
      <c r="A462" s="82"/>
      <c r="B462" s="77"/>
      <c r="C462" s="138"/>
      <c r="D462" s="138"/>
      <c r="E462" s="138"/>
      <c r="F462" s="138"/>
      <c r="G462" s="138"/>
      <c r="H462" s="138"/>
      <c r="I462" s="36"/>
      <c r="J462" s="40"/>
      <c r="K462" s="36"/>
      <c r="L462" s="40"/>
      <c r="M462" s="36"/>
      <c r="N462" s="43"/>
      <c r="O462" s="44"/>
      <c r="P462" s="55" t="s">
        <v>425</v>
      </c>
      <c r="Q462" s="60" t="s">
        <v>426</v>
      </c>
      <c r="R462" s="23"/>
      <c r="U462" s="29"/>
      <c r="V462" s="133"/>
      <c r="X462" s="29"/>
      <c r="Y462" s="133"/>
      <c r="AC462" s="131"/>
      <c r="AD462" s="131"/>
      <c r="AE462" s="133"/>
    </row>
    <row r="463" spans="1:31" ht="96.75" thickBot="1" x14ac:dyDescent="0.3">
      <c r="A463" s="82"/>
      <c r="B463" s="77"/>
      <c r="C463" s="138"/>
      <c r="D463" s="138"/>
      <c r="E463" s="138"/>
      <c r="F463" s="138"/>
      <c r="G463" s="138"/>
      <c r="H463" s="138"/>
      <c r="I463" s="36"/>
      <c r="J463" s="40"/>
      <c r="K463" s="36"/>
      <c r="L463" s="40"/>
      <c r="M463" s="36"/>
      <c r="N463" s="43"/>
      <c r="O463" s="44"/>
      <c r="P463" s="55" t="s">
        <v>427</v>
      </c>
      <c r="Q463" s="60" t="s">
        <v>428</v>
      </c>
      <c r="R463" s="23"/>
      <c r="U463" s="29"/>
      <c r="V463" s="133"/>
      <c r="X463" s="29"/>
      <c r="Y463" s="133"/>
      <c r="AC463" s="131"/>
      <c r="AD463" s="131"/>
      <c r="AE463" s="133"/>
    </row>
    <row r="464" spans="1:31" ht="48.75" thickBot="1" x14ac:dyDescent="0.3">
      <c r="A464" s="82"/>
      <c r="B464" s="77" t="s">
        <v>2724</v>
      </c>
      <c r="C464" s="138"/>
      <c r="D464" s="138"/>
      <c r="E464" s="138"/>
      <c r="F464" s="138"/>
      <c r="G464" s="138"/>
      <c r="H464" s="138"/>
      <c r="I464" s="36"/>
      <c r="J464" s="40"/>
      <c r="K464" s="36"/>
      <c r="L464" s="40"/>
      <c r="M464" s="36"/>
      <c r="N464" s="43">
        <v>45979.730430000003</v>
      </c>
      <c r="O464" s="44">
        <v>43215.294050000004</v>
      </c>
      <c r="P464" s="55" t="s">
        <v>429</v>
      </c>
      <c r="Q464" s="60" t="s">
        <v>430</v>
      </c>
      <c r="R464" s="23"/>
      <c r="U464" s="29"/>
      <c r="V464" s="133"/>
      <c r="X464" s="29"/>
      <c r="Y464" s="133"/>
      <c r="AA464" s="126"/>
      <c r="AB464" s="126"/>
      <c r="AC464" s="131"/>
      <c r="AD464" s="131"/>
      <c r="AE464" s="133"/>
    </row>
    <row r="465" spans="1:31" ht="36.75" thickBot="1" x14ac:dyDescent="0.3">
      <c r="A465" s="82"/>
      <c r="B465" s="77"/>
      <c r="C465" s="138"/>
      <c r="D465" s="138"/>
      <c r="E465" s="138"/>
      <c r="F465" s="138"/>
      <c r="G465" s="138"/>
      <c r="H465" s="138"/>
      <c r="I465" s="36"/>
      <c r="J465" s="40"/>
      <c r="K465" s="36"/>
      <c r="L465" s="40"/>
      <c r="M465" s="36"/>
      <c r="N465" s="43"/>
      <c r="O465" s="44"/>
      <c r="P465" s="55" t="s">
        <v>431</v>
      </c>
      <c r="Q465" s="60" t="s">
        <v>432</v>
      </c>
      <c r="R465" s="23"/>
      <c r="U465" s="29"/>
      <c r="V465" s="133"/>
      <c r="X465" s="29"/>
      <c r="Y465" s="133"/>
      <c r="AC465" s="131"/>
      <c r="AD465" s="131"/>
      <c r="AE465" s="133"/>
    </row>
    <row r="466" spans="1:31" ht="24.75" thickBot="1" x14ac:dyDescent="0.3">
      <c r="A466" s="82"/>
      <c r="B466" s="77"/>
      <c r="C466" s="138"/>
      <c r="D466" s="138"/>
      <c r="E466" s="138"/>
      <c r="F466" s="138"/>
      <c r="G466" s="138"/>
      <c r="H466" s="138"/>
      <c r="I466" s="36"/>
      <c r="J466" s="40"/>
      <c r="K466" s="36"/>
      <c r="L466" s="40"/>
      <c r="M466" s="36"/>
      <c r="N466" s="43"/>
      <c r="O466" s="44"/>
      <c r="P466" s="55" t="s">
        <v>433</v>
      </c>
      <c r="Q466" s="60" t="s">
        <v>434</v>
      </c>
      <c r="R466" s="23"/>
      <c r="U466" s="29"/>
      <c r="V466" s="133"/>
      <c r="X466" s="29"/>
      <c r="Y466" s="133"/>
      <c r="AC466" s="131"/>
      <c r="AD466" s="131"/>
      <c r="AE466" s="133"/>
    </row>
    <row r="467" spans="1:31" ht="48.75" thickBot="1" x14ac:dyDescent="0.3">
      <c r="A467" s="82"/>
      <c r="B467" s="77"/>
      <c r="C467" s="138"/>
      <c r="D467" s="138"/>
      <c r="E467" s="138"/>
      <c r="F467" s="138"/>
      <c r="G467" s="138"/>
      <c r="H467" s="138"/>
      <c r="I467" s="36"/>
      <c r="J467" s="40"/>
      <c r="K467" s="36"/>
      <c r="L467" s="40"/>
      <c r="M467" s="36"/>
      <c r="N467" s="43"/>
      <c r="O467" s="44"/>
      <c r="P467" s="55" t="s">
        <v>435</v>
      </c>
      <c r="Q467" s="60" t="s">
        <v>436</v>
      </c>
      <c r="R467" s="23"/>
      <c r="U467" s="29"/>
      <c r="V467" s="133"/>
      <c r="X467" s="29"/>
      <c r="Y467" s="133"/>
      <c r="AC467" s="131"/>
      <c r="AD467" s="131"/>
      <c r="AE467" s="133"/>
    </row>
    <row r="468" spans="1:31" ht="48.75" thickBot="1" x14ac:dyDescent="0.3">
      <c r="A468" s="82"/>
      <c r="B468" s="77"/>
      <c r="C468" s="138"/>
      <c r="D468" s="138"/>
      <c r="E468" s="138"/>
      <c r="F468" s="138"/>
      <c r="G468" s="138"/>
      <c r="H468" s="138"/>
      <c r="I468" s="36"/>
      <c r="J468" s="40"/>
      <c r="K468" s="36"/>
      <c r="L468" s="40"/>
      <c r="M468" s="36"/>
      <c r="N468" s="43"/>
      <c r="O468" s="44"/>
      <c r="P468" s="66" t="s">
        <v>3036</v>
      </c>
      <c r="Q468" s="60" t="s">
        <v>437</v>
      </c>
      <c r="R468" s="23"/>
      <c r="U468" s="29"/>
      <c r="V468" s="133"/>
      <c r="X468" s="29"/>
      <c r="Y468" s="133"/>
      <c r="AC468" s="131"/>
      <c r="AD468" s="131"/>
      <c r="AE468" s="133"/>
    </row>
    <row r="469" spans="1:31" ht="36.75" thickBot="1" x14ac:dyDescent="0.3">
      <c r="A469" s="82"/>
      <c r="B469" s="77"/>
      <c r="C469" s="138"/>
      <c r="D469" s="138"/>
      <c r="E469" s="138"/>
      <c r="F469" s="138"/>
      <c r="G469" s="138"/>
      <c r="H469" s="138"/>
      <c r="I469" s="36"/>
      <c r="J469" s="40"/>
      <c r="K469" s="36"/>
      <c r="L469" s="40"/>
      <c r="M469" s="36"/>
      <c r="N469" s="43"/>
      <c r="O469" s="44"/>
      <c r="P469" s="55" t="s">
        <v>438</v>
      </c>
      <c r="Q469" s="60" t="s">
        <v>439</v>
      </c>
      <c r="R469" s="23"/>
      <c r="U469" s="29"/>
      <c r="V469" s="133"/>
      <c r="X469" s="29"/>
      <c r="Y469" s="133"/>
      <c r="AC469" s="131"/>
      <c r="AD469" s="131"/>
      <c r="AE469" s="133"/>
    </row>
    <row r="470" spans="1:31" ht="96.75" thickBot="1" x14ac:dyDescent="0.3">
      <c r="A470" s="82"/>
      <c r="B470" s="77" t="s">
        <v>2723</v>
      </c>
      <c r="C470" s="138"/>
      <c r="D470" s="138"/>
      <c r="E470" s="138"/>
      <c r="F470" s="138"/>
      <c r="G470" s="138"/>
      <c r="H470" s="138"/>
      <c r="I470" s="36"/>
      <c r="J470" s="40"/>
      <c r="K470" s="36"/>
      <c r="L470" s="40"/>
      <c r="M470" s="36"/>
      <c r="N470" s="43">
        <v>12381.70333</v>
      </c>
      <c r="O470" s="44">
        <v>12138.758109999999</v>
      </c>
      <c r="P470" s="55" t="s">
        <v>440</v>
      </c>
      <c r="Q470" s="60" t="s">
        <v>441</v>
      </c>
      <c r="R470" s="23"/>
      <c r="U470" s="29"/>
      <c r="V470" s="133"/>
      <c r="X470" s="29"/>
      <c r="Y470" s="133"/>
      <c r="AA470" s="126"/>
      <c r="AB470" s="126"/>
      <c r="AC470" s="131"/>
      <c r="AD470" s="131"/>
      <c r="AE470" s="133"/>
    </row>
    <row r="471" spans="1:31" ht="60.75" thickBot="1" x14ac:dyDescent="0.3">
      <c r="A471" s="82"/>
      <c r="B471" s="77"/>
      <c r="C471" s="138"/>
      <c r="D471" s="138"/>
      <c r="E471" s="138"/>
      <c r="F471" s="138"/>
      <c r="G471" s="138"/>
      <c r="H471" s="138"/>
      <c r="I471" s="36"/>
      <c r="J471" s="40"/>
      <c r="K471" s="36"/>
      <c r="L471" s="40"/>
      <c r="M471" s="36"/>
      <c r="N471" s="43"/>
      <c r="O471" s="44"/>
      <c r="P471" s="55" t="s">
        <v>442</v>
      </c>
      <c r="Q471" s="60" t="s">
        <v>443</v>
      </c>
      <c r="R471" s="23"/>
      <c r="U471" s="29"/>
      <c r="V471" s="133"/>
      <c r="X471" s="29"/>
      <c r="Y471" s="133"/>
      <c r="AC471" s="131"/>
      <c r="AD471" s="131"/>
      <c r="AE471" s="133"/>
    </row>
    <row r="472" spans="1:31" ht="132.75" thickBot="1" x14ac:dyDescent="0.3">
      <c r="A472" s="82"/>
      <c r="B472" s="77"/>
      <c r="C472" s="138"/>
      <c r="D472" s="138"/>
      <c r="E472" s="138"/>
      <c r="F472" s="138"/>
      <c r="G472" s="138"/>
      <c r="H472" s="138"/>
      <c r="I472" s="36"/>
      <c r="J472" s="40"/>
      <c r="K472" s="36"/>
      <c r="L472" s="40"/>
      <c r="M472" s="36"/>
      <c r="N472" s="43"/>
      <c r="O472" s="44"/>
      <c r="P472" s="87" t="s">
        <v>3896</v>
      </c>
      <c r="Q472" s="60" t="s">
        <v>444</v>
      </c>
      <c r="R472" s="23"/>
      <c r="U472" s="29"/>
      <c r="V472" s="133"/>
      <c r="X472" s="29"/>
      <c r="Y472" s="133"/>
      <c r="AC472" s="131"/>
      <c r="AD472" s="131"/>
      <c r="AE472" s="133"/>
    </row>
    <row r="473" spans="1:31" ht="48.75" thickBot="1" x14ac:dyDescent="0.3">
      <c r="A473" s="82"/>
      <c r="B473" s="77" t="s">
        <v>2722</v>
      </c>
      <c r="C473" s="138"/>
      <c r="D473" s="138"/>
      <c r="E473" s="138"/>
      <c r="F473" s="138"/>
      <c r="G473" s="138"/>
      <c r="H473" s="138"/>
      <c r="I473" s="36"/>
      <c r="J473" s="40"/>
      <c r="K473" s="36"/>
      <c r="L473" s="40"/>
      <c r="M473" s="36"/>
      <c r="N473" s="43">
        <v>38879.688649999989</v>
      </c>
      <c r="O473" s="44">
        <v>34536.42454</v>
      </c>
      <c r="P473" s="55" t="s">
        <v>445</v>
      </c>
      <c r="Q473" s="60" t="s">
        <v>446</v>
      </c>
      <c r="R473" s="23"/>
      <c r="U473" s="29"/>
      <c r="V473" s="133"/>
      <c r="X473" s="29"/>
      <c r="Y473" s="133"/>
      <c r="AA473" s="126"/>
      <c r="AB473" s="126"/>
      <c r="AC473" s="131"/>
      <c r="AD473" s="131"/>
      <c r="AE473" s="133"/>
    </row>
    <row r="474" spans="1:31" ht="48.75" thickBot="1" x14ac:dyDescent="0.3">
      <c r="A474" s="82"/>
      <c r="B474" s="77"/>
      <c r="C474" s="138"/>
      <c r="D474" s="138"/>
      <c r="E474" s="138"/>
      <c r="F474" s="138"/>
      <c r="G474" s="138"/>
      <c r="H474" s="138"/>
      <c r="I474" s="36"/>
      <c r="J474" s="40"/>
      <c r="K474" s="36"/>
      <c r="L474" s="40"/>
      <c r="M474" s="36"/>
      <c r="N474" s="43"/>
      <c r="O474" s="44"/>
      <c r="P474" s="55" t="s">
        <v>447</v>
      </c>
      <c r="Q474" s="60" t="s">
        <v>448</v>
      </c>
      <c r="R474" s="23"/>
      <c r="U474" s="29"/>
      <c r="V474" s="133"/>
      <c r="X474" s="29"/>
      <c r="Y474" s="133"/>
      <c r="AC474" s="131"/>
      <c r="AD474" s="131"/>
      <c r="AE474" s="133"/>
    </row>
    <row r="475" spans="1:31" ht="48.75" thickBot="1" x14ac:dyDescent="0.3">
      <c r="A475" s="82"/>
      <c r="B475" s="77"/>
      <c r="C475" s="138"/>
      <c r="D475" s="138"/>
      <c r="E475" s="138"/>
      <c r="F475" s="138"/>
      <c r="G475" s="138"/>
      <c r="H475" s="138"/>
      <c r="I475" s="36"/>
      <c r="J475" s="40"/>
      <c r="K475" s="36"/>
      <c r="L475" s="40"/>
      <c r="M475" s="36"/>
      <c r="N475" s="43"/>
      <c r="O475" s="44"/>
      <c r="P475" s="55" t="s">
        <v>449</v>
      </c>
      <c r="Q475" s="60" t="s">
        <v>450</v>
      </c>
      <c r="R475" s="23"/>
      <c r="U475" s="29"/>
      <c r="V475" s="133"/>
      <c r="X475" s="29"/>
      <c r="Y475" s="133"/>
      <c r="AC475" s="131"/>
      <c r="AD475" s="131"/>
      <c r="AE475" s="133"/>
    </row>
    <row r="476" spans="1:31" ht="72.75" thickBot="1" x14ac:dyDescent="0.3">
      <c r="A476" s="82"/>
      <c r="B476" s="77" t="s">
        <v>2721</v>
      </c>
      <c r="C476" s="138"/>
      <c r="D476" s="138"/>
      <c r="E476" s="138"/>
      <c r="F476" s="138"/>
      <c r="G476" s="138"/>
      <c r="H476" s="138"/>
      <c r="I476" s="36"/>
      <c r="J476" s="40"/>
      <c r="K476" s="36"/>
      <c r="L476" s="40"/>
      <c r="M476" s="36"/>
      <c r="N476" s="43">
        <v>4696.0152400000015</v>
      </c>
      <c r="O476" s="44">
        <v>4223.5030199999992</v>
      </c>
      <c r="P476" s="55" t="s">
        <v>451</v>
      </c>
      <c r="Q476" s="60" t="s">
        <v>452</v>
      </c>
      <c r="R476" s="23"/>
      <c r="U476" s="29"/>
      <c r="V476" s="133"/>
      <c r="X476" s="29"/>
      <c r="Y476" s="133"/>
      <c r="AA476" s="126"/>
      <c r="AB476" s="126"/>
      <c r="AC476" s="131"/>
      <c r="AD476" s="131"/>
      <c r="AE476" s="133"/>
    </row>
    <row r="477" spans="1:31" ht="84.75" thickBot="1" x14ac:dyDescent="0.3">
      <c r="A477" s="82"/>
      <c r="B477" s="77"/>
      <c r="C477" s="138"/>
      <c r="D477" s="138"/>
      <c r="E477" s="138"/>
      <c r="F477" s="138"/>
      <c r="G477" s="138"/>
      <c r="H477" s="138"/>
      <c r="I477" s="36"/>
      <c r="J477" s="40"/>
      <c r="K477" s="36"/>
      <c r="L477" s="40"/>
      <c r="M477" s="36"/>
      <c r="N477" s="43"/>
      <c r="O477" s="44"/>
      <c r="P477" s="55" t="s">
        <v>453</v>
      </c>
      <c r="Q477" s="60" t="s">
        <v>454</v>
      </c>
      <c r="R477" s="23"/>
      <c r="U477" s="29"/>
      <c r="V477" s="133"/>
      <c r="X477" s="29"/>
      <c r="Y477" s="133"/>
      <c r="AC477" s="131"/>
      <c r="AD477" s="131"/>
      <c r="AE477" s="133"/>
    </row>
    <row r="478" spans="1:31" ht="72.75" thickBot="1" x14ac:dyDescent="0.3">
      <c r="A478" s="82"/>
      <c r="B478" s="77"/>
      <c r="C478" s="138"/>
      <c r="D478" s="138"/>
      <c r="E478" s="138"/>
      <c r="F478" s="138"/>
      <c r="G478" s="138"/>
      <c r="H478" s="138"/>
      <c r="I478" s="36"/>
      <c r="J478" s="40"/>
      <c r="K478" s="36"/>
      <c r="L478" s="40"/>
      <c r="M478" s="36"/>
      <c r="N478" s="43"/>
      <c r="O478" s="44"/>
      <c r="P478" s="55" t="s">
        <v>455</v>
      </c>
      <c r="Q478" s="60" t="s">
        <v>456</v>
      </c>
      <c r="R478" s="23"/>
      <c r="U478" s="29"/>
      <c r="V478" s="133"/>
      <c r="X478" s="29"/>
      <c r="Y478" s="133"/>
      <c r="AC478" s="131"/>
      <c r="AD478" s="131"/>
      <c r="AE478" s="133"/>
    </row>
    <row r="479" spans="1:31" ht="84.75" thickBot="1" x14ac:dyDescent="0.3">
      <c r="A479" s="82"/>
      <c r="B479" s="77" t="s">
        <v>2720</v>
      </c>
      <c r="C479" s="138"/>
      <c r="D479" s="138"/>
      <c r="E479" s="138"/>
      <c r="F479" s="138"/>
      <c r="G479" s="138"/>
      <c r="H479" s="138"/>
      <c r="I479" s="36"/>
      <c r="J479" s="40"/>
      <c r="K479" s="36"/>
      <c r="L479" s="40"/>
      <c r="M479" s="36"/>
      <c r="N479" s="43">
        <v>19243.794700000002</v>
      </c>
      <c r="O479" s="44">
        <v>19870.937730000001</v>
      </c>
      <c r="P479" s="55" t="s">
        <v>457</v>
      </c>
      <c r="Q479" s="60" t="s">
        <v>458</v>
      </c>
      <c r="R479" s="23"/>
      <c r="U479" s="29"/>
      <c r="V479" s="133"/>
      <c r="X479" s="29"/>
      <c r="Y479" s="133"/>
      <c r="AA479" s="126"/>
      <c r="AB479" s="126"/>
      <c r="AC479" s="131"/>
      <c r="AD479" s="131"/>
      <c r="AE479" s="133"/>
    </row>
    <row r="480" spans="1:31" ht="48.75" thickBot="1" x14ac:dyDescent="0.3">
      <c r="A480" s="82"/>
      <c r="B480" s="77"/>
      <c r="C480" s="138"/>
      <c r="D480" s="138"/>
      <c r="E480" s="138"/>
      <c r="F480" s="138"/>
      <c r="G480" s="138"/>
      <c r="H480" s="138"/>
      <c r="I480" s="36"/>
      <c r="J480" s="40"/>
      <c r="K480" s="36"/>
      <c r="L480" s="40"/>
      <c r="M480" s="36"/>
      <c r="N480" s="43"/>
      <c r="O480" s="44"/>
      <c r="P480" s="55" t="s">
        <v>459</v>
      </c>
      <c r="Q480" s="60" t="s">
        <v>460</v>
      </c>
      <c r="R480" s="23"/>
      <c r="U480" s="29"/>
      <c r="V480" s="133"/>
      <c r="X480" s="29"/>
      <c r="Y480" s="133"/>
      <c r="AC480" s="131"/>
      <c r="AD480" s="131"/>
      <c r="AE480" s="133"/>
    </row>
    <row r="481" spans="1:31" ht="72.75" thickBot="1" x14ac:dyDescent="0.3">
      <c r="A481" s="82"/>
      <c r="B481" s="77"/>
      <c r="C481" s="138"/>
      <c r="D481" s="138"/>
      <c r="E481" s="138"/>
      <c r="F481" s="138"/>
      <c r="G481" s="138"/>
      <c r="H481" s="138"/>
      <c r="I481" s="36"/>
      <c r="J481" s="40"/>
      <c r="K481" s="36"/>
      <c r="L481" s="40"/>
      <c r="M481" s="36"/>
      <c r="N481" s="43"/>
      <c r="O481" s="44"/>
      <c r="P481" s="66" t="s">
        <v>3037</v>
      </c>
      <c r="Q481" s="60" t="s">
        <v>461</v>
      </c>
      <c r="R481" s="23"/>
      <c r="U481" s="29"/>
      <c r="V481" s="133"/>
      <c r="X481" s="29"/>
      <c r="Y481" s="133"/>
      <c r="AC481" s="131"/>
      <c r="AD481" s="131"/>
      <c r="AE481" s="133"/>
    </row>
    <row r="482" spans="1:31" ht="24.75" thickBot="1" x14ac:dyDescent="0.3">
      <c r="A482" s="82"/>
      <c r="B482" s="77" t="s">
        <v>2719</v>
      </c>
      <c r="C482" s="138"/>
      <c r="D482" s="138"/>
      <c r="E482" s="138"/>
      <c r="F482" s="138"/>
      <c r="G482" s="138"/>
      <c r="H482" s="138"/>
      <c r="I482" s="36"/>
      <c r="J482" s="40"/>
      <c r="K482" s="36"/>
      <c r="L482" s="40"/>
      <c r="M482" s="36"/>
      <c r="N482" s="43">
        <v>458061.25187000004</v>
      </c>
      <c r="O482" s="44">
        <v>469043.09687000001</v>
      </c>
      <c r="P482" s="55" t="s">
        <v>462</v>
      </c>
      <c r="Q482" s="60" t="s">
        <v>463</v>
      </c>
      <c r="R482" s="23"/>
      <c r="U482" s="29"/>
      <c r="V482" s="133"/>
      <c r="X482" s="29"/>
      <c r="Y482" s="133"/>
      <c r="AA482" s="126"/>
      <c r="AB482" s="126"/>
      <c r="AC482" s="131"/>
      <c r="AD482" s="131"/>
      <c r="AE482" s="133"/>
    </row>
    <row r="483" spans="1:31" ht="36.75" thickBot="1" x14ac:dyDescent="0.3">
      <c r="A483" s="82"/>
      <c r="B483" s="77"/>
      <c r="C483" s="138"/>
      <c r="D483" s="138"/>
      <c r="E483" s="138"/>
      <c r="F483" s="138"/>
      <c r="G483" s="138"/>
      <c r="H483" s="138"/>
      <c r="I483" s="36"/>
      <c r="J483" s="40"/>
      <c r="K483" s="36"/>
      <c r="L483" s="40"/>
      <c r="M483" s="36"/>
      <c r="N483" s="43"/>
      <c r="O483" s="44"/>
      <c r="P483" s="55" t="s">
        <v>464</v>
      </c>
      <c r="Q483" s="60" t="s">
        <v>465</v>
      </c>
      <c r="R483" s="23"/>
      <c r="U483" s="29"/>
      <c r="V483" s="133"/>
      <c r="X483" s="29"/>
      <c r="Y483" s="133"/>
      <c r="AC483" s="131"/>
      <c r="AD483" s="131"/>
      <c r="AE483" s="133"/>
    </row>
    <row r="484" spans="1:31" ht="84.75" thickBot="1" x14ac:dyDescent="0.3">
      <c r="A484" s="82"/>
      <c r="B484" s="77"/>
      <c r="C484" s="138"/>
      <c r="D484" s="138"/>
      <c r="E484" s="138"/>
      <c r="F484" s="138"/>
      <c r="G484" s="138"/>
      <c r="H484" s="138"/>
      <c r="I484" s="36"/>
      <c r="J484" s="40"/>
      <c r="K484" s="36"/>
      <c r="L484" s="40"/>
      <c r="M484" s="36"/>
      <c r="N484" s="43"/>
      <c r="O484" s="44"/>
      <c r="P484" s="55" t="s">
        <v>466</v>
      </c>
      <c r="Q484" s="60" t="s">
        <v>467</v>
      </c>
      <c r="R484" s="23"/>
      <c r="U484" s="29"/>
      <c r="V484" s="133"/>
      <c r="X484" s="29"/>
      <c r="Y484" s="133"/>
      <c r="AC484" s="131"/>
      <c r="AD484" s="131"/>
      <c r="AE484" s="133"/>
    </row>
    <row r="485" spans="1:31" ht="60.75" thickBot="1" x14ac:dyDescent="0.3">
      <c r="A485" s="82"/>
      <c r="B485" s="77" t="s">
        <v>2718</v>
      </c>
      <c r="C485" s="138"/>
      <c r="D485" s="138"/>
      <c r="E485" s="138"/>
      <c r="F485" s="138"/>
      <c r="G485" s="138"/>
      <c r="H485" s="138"/>
      <c r="I485" s="36"/>
      <c r="J485" s="40"/>
      <c r="K485" s="36"/>
      <c r="L485" s="40"/>
      <c r="M485" s="36"/>
      <c r="N485" s="43">
        <v>490978.61015999998</v>
      </c>
      <c r="O485" s="44">
        <v>477211.42547999992</v>
      </c>
      <c r="P485" s="66" t="s">
        <v>468</v>
      </c>
      <c r="Q485" s="60" t="s">
        <v>469</v>
      </c>
      <c r="R485" s="23"/>
      <c r="U485" s="29"/>
      <c r="V485" s="133"/>
      <c r="X485" s="29"/>
      <c r="Y485" s="133"/>
      <c r="AA485" s="126"/>
      <c r="AB485" s="126"/>
      <c r="AC485" s="131"/>
      <c r="AD485" s="131"/>
      <c r="AE485" s="133"/>
    </row>
    <row r="486" spans="1:31" ht="24.75" thickBot="1" x14ac:dyDescent="0.3">
      <c r="A486" s="82"/>
      <c r="B486" s="77"/>
      <c r="C486" s="138"/>
      <c r="D486" s="138"/>
      <c r="E486" s="138"/>
      <c r="F486" s="138"/>
      <c r="G486" s="138"/>
      <c r="H486" s="138"/>
      <c r="I486" s="36"/>
      <c r="J486" s="40"/>
      <c r="K486" s="36"/>
      <c r="L486" s="40"/>
      <c r="M486" s="36"/>
      <c r="N486" s="43"/>
      <c r="O486" s="44"/>
      <c r="P486" s="55" t="s">
        <v>470</v>
      </c>
      <c r="Q486" s="60" t="s">
        <v>471</v>
      </c>
      <c r="R486" s="23"/>
      <c r="U486" s="29"/>
      <c r="V486" s="133"/>
      <c r="X486" s="29"/>
      <c r="Y486" s="133"/>
      <c r="AC486" s="131"/>
      <c r="AD486" s="131"/>
      <c r="AE486" s="133"/>
    </row>
    <row r="487" spans="1:31" ht="36.75" thickBot="1" x14ac:dyDescent="0.3">
      <c r="A487" s="82"/>
      <c r="B487" s="77" t="s">
        <v>2717</v>
      </c>
      <c r="C487" s="138"/>
      <c r="D487" s="138"/>
      <c r="E487" s="138"/>
      <c r="F487" s="138"/>
      <c r="G487" s="138"/>
      <c r="H487" s="138"/>
      <c r="I487" s="36"/>
      <c r="J487" s="40"/>
      <c r="K487" s="36"/>
      <c r="L487" s="40"/>
      <c r="M487" s="36"/>
      <c r="N487" s="43">
        <v>142590.87914999999</v>
      </c>
      <c r="O487" s="44">
        <v>140832.19328000001</v>
      </c>
      <c r="P487" s="55" t="s">
        <v>472</v>
      </c>
      <c r="Q487" s="60" t="s">
        <v>473</v>
      </c>
      <c r="R487" s="23"/>
      <c r="U487" s="29"/>
      <c r="V487" s="133"/>
      <c r="X487" s="29"/>
      <c r="Y487" s="133"/>
      <c r="AA487" s="126"/>
      <c r="AB487" s="126"/>
      <c r="AC487" s="131"/>
      <c r="AD487" s="131"/>
      <c r="AE487" s="133"/>
    </row>
    <row r="488" spans="1:31" ht="36.75" thickBot="1" x14ac:dyDescent="0.3">
      <c r="A488" s="82"/>
      <c r="B488" s="77"/>
      <c r="C488" s="138"/>
      <c r="D488" s="138"/>
      <c r="E488" s="138"/>
      <c r="F488" s="138"/>
      <c r="G488" s="138"/>
      <c r="H488" s="138"/>
      <c r="I488" s="36"/>
      <c r="J488" s="40"/>
      <c r="K488" s="36"/>
      <c r="L488" s="40"/>
      <c r="M488" s="36"/>
      <c r="N488" s="43"/>
      <c r="O488" s="44"/>
      <c r="P488" s="55" t="s">
        <v>474</v>
      </c>
      <c r="Q488" s="60" t="s">
        <v>475</v>
      </c>
      <c r="R488" s="23"/>
      <c r="U488" s="29"/>
      <c r="V488" s="133"/>
      <c r="X488" s="29"/>
      <c r="Y488" s="133"/>
      <c r="AC488" s="131"/>
      <c r="AD488" s="131"/>
      <c r="AE488" s="133"/>
    </row>
    <row r="489" spans="1:31" ht="15" customHeight="1" thickBot="1" x14ac:dyDescent="0.3">
      <c r="A489" s="82"/>
      <c r="B489" s="75" t="s">
        <v>1094</v>
      </c>
      <c r="C489" s="138"/>
      <c r="D489" s="138"/>
      <c r="E489" s="138"/>
      <c r="F489" s="138"/>
      <c r="G489" s="138"/>
      <c r="H489" s="138"/>
      <c r="I489" s="36"/>
      <c r="J489" s="40"/>
      <c r="K489" s="36"/>
      <c r="L489" s="40"/>
      <c r="M489" s="36"/>
      <c r="N489" s="43">
        <v>141278.28998000003</v>
      </c>
      <c r="O489" s="44">
        <v>167700.24961000003</v>
      </c>
      <c r="P489" s="55" t="s">
        <v>848</v>
      </c>
      <c r="Q489" s="10" t="s">
        <v>848</v>
      </c>
      <c r="R489" s="23"/>
      <c r="U489" s="29"/>
      <c r="V489" s="133"/>
      <c r="X489" s="29"/>
      <c r="Y489" s="133"/>
      <c r="AA489" s="126"/>
      <c r="AB489" s="126"/>
      <c r="AC489" s="131"/>
      <c r="AD489" s="131"/>
      <c r="AE489" s="133"/>
    </row>
    <row r="490" spans="1:31" ht="15" customHeight="1" thickBot="1" x14ac:dyDescent="0.3">
      <c r="A490" s="82"/>
      <c r="B490" s="77" t="s">
        <v>2570</v>
      </c>
      <c r="C490" s="139"/>
      <c r="D490" s="139"/>
      <c r="E490" s="139"/>
      <c r="F490" s="139"/>
      <c r="G490" s="139"/>
      <c r="H490" s="139"/>
      <c r="I490" s="36"/>
      <c r="J490" s="40"/>
      <c r="K490" s="36"/>
      <c r="L490" s="40"/>
      <c r="M490" s="36"/>
      <c r="N490" s="43"/>
      <c r="O490" s="44"/>
      <c r="P490" s="66" t="s">
        <v>848</v>
      </c>
      <c r="Q490" s="10" t="s">
        <v>848</v>
      </c>
      <c r="R490" s="23"/>
      <c r="U490" s="29"/>
      <c r="V490" s="133"/>
      <c r="X490" s="29"/>
      <c r="Y490" s="133"/>
      <c r="AC490" s="131"/>
      <c r="AD490" s="131"/>
      <c r="AE490" s="133"/>
    </row>
    <row r="491" spans="1:31" ht="16.5" thickBot="1" x14ac:dyDescent="0.3">
      <c r="A491" s="147" t="s">
        <v>35</v>
      </c>
      <c r="B491" s="148"/>
      <c r="C491" s="6">
        <f>SUM(C492:C505)</f>
        <v>15000</v>
      </c>
      <c r="D491" s="6">
        <f t="shared" ref="D491:H491" si="30">SUM(D492:D505)</f>
        <v>30000</v>
      </c>
      <c r="E491" s="6">
        <f t="shared" si="30"/>
        <v>30000</v>
      </c>
      <c r="F491" s="6">
        <f t="shared" si="30"/>
        <v>30000</v>
      </c>
      <c r="G491" s="6">
        <f t="shared" si="30"/>
        <v>30000</v>
      </c>
      <c r="H491" s="6">
        <f t="shared" si="30"/>
        <v>30000</v>
      </c>
      <c r="I491" s="143" t="s">
        <v>2569</v>
      </c>
      <c r="J491" s="143"/>
      <c r="K491" s="143"/>
      <c r="L491" s="143"/>
      <c r="M491" s="143"/>
      <c r="N491" s="6">
        <f>SUM(N492:N505)</f>
        <v>468406.56626999995</v>
      </c>
      <c r="O491" s="6">
        <f>SUM(O492:O505)</f>
        <v>472394.64100999996</v>
      </c>
      <c r="P491" s="59"/>
      <c r="Q491" s="59"/>
      <c r="R491" s="4"/>
      <c r="U491" s="29"/>
      <c r="V491" s="133"/>
      <c r="X491" s="29"/>
      <c r="Y491" s="133"/>
      <c r="AA491" s="127"/>
      <c r="AB491" s="127"/>
      <c r="AC491" s="131"/>
      <c r="AD491" s="131"/>
      <c r="AE491" s="133"/>
    </row>
    <row r="492" spans="1:31" ht="36" customHeight="1" thickBot="1" x14ac:dyDescent="0.3">
      <c r="A492" s="82"/>
      <c r="B492" s="77" t="s">
        <v>2733</v>
      </c>
      <c r="C492" s="41">
        <v>576</v>
      </c>
      <c r="D492" s="40">
        <v>1152</v>
      </c>
      <c r="E492" s="41">
        <v>1152</v>
      </c>
      <c r="F492" s="40">
        <v>1152</v>
      </c>
      <c r="G492" s="41">
        <v>1152</v>
      </c>
      <c r="H492" s="40">
        <v>1152</v>
      </c>
      <c r="I492" s="36"/>
      <c r="J492" s="40"/>
      <c r="K492" s="36"/>
      <c r="L492" s="40"/>
      <c r="M492" s="36"/>
      <c r="N492" s="43">
        <v>224444.26907999997</v>
      </c>
      <c r="O492" s="44">
        <v>221891.62829000002</v>
      </c>
      <c r="P492" s="165" t="s">
        <v>3028</v>
      </c>
      <c r="Q492" s="60" t="s">
        <v>392</v>
      </c>
      <c r="R492" s="23"/>
      <c r="U492" s="29"/>
      <c r="V492" s="133"/>
      <c r="X492" s="29"/>
      <c r="Y492" s="133"/>
      <c r="AA492" s="126"/>
      <c r="AB492" s="126"/>
      <c r="AC492" s="131"/>
      <c r="AD492" s="131"/>
      <c r="AE492" s="133"/>
    </row>
    <row r="493" spans="1:31" ht="36" customHeight="1" thickBot="1" x14ac:dyDescent="0.3">
      <c r="A493" s="82"/>
      <c r="B493" s="77"/>
      <c r="C493" s="41"/>
      <c r="D493" s="40"/>
      <c r="E493" s="41"/>
      <c r="F493" s="40"/>
      <c r="G493" s="41"/>
      <c r="H493" s="40"/>
      <c r="I493" s="36"/>
      <c r="J493" s="40"/>
      <c r="K493" s="36"/>
      <c r="L493" s="40"/>
      <c r="M493" s="36"/>
      <c r="N493" s="43"/>
      <c r="O493" s="44"/>
      <c r="P493" s="165"/>
      <c r="Q493" s="60" t="s">
        <v>393</v>
      </c>
      <c r="R493" s="23"/>
      <c r="U493" s="29"/>
      <c r="V493" s="133"/>
      <c r="X493" s="29"/>
      <c r="Y493" s="133"/>
      <c r="AC493" s="131"/>
      <c r="AD493" s="131"/>
      <c r="AE493" s="133"/>
    </row>
    <row r="494" spans="1:31" ht="24" customHeight="1" thickBot="1" x14ac:dyDescent="0.3">
      <c r="A494" s="82"/>
      <c r="B494" s="77"/>
      <c r="C494" s="41"/>
      <c r="D494" s="40"/>
      <c r="E494" s="41"/>
      <c r="F494" s="40"/>
      <c r="G494" s="41"/>
      <c r="H494" s="40"/>
      <c r="I494" s="36"/>
      <c r="J494" s="40"/>
      <c r="K494" s="36"/>
      <c r="L494" s="40"/>
      <c r="M494" s="36"/>
      <c r="N494" s="43"/>
      <c r="O494" s="44"/>
      <c r="P494" s="165"/>
      <c r="Q494" s="60" t="s">
        <v>394</v>
      </c>
      <c r="R494" s="23"/>
      <c r="U494" s="29"/>
      <c r="V494" s="133"/>
      <c r="X494" s="29"/>
      <c r="Y494" s="133"/>
      <c r="AC494" s="131"/>
      <c r="AD494" s="131"/>
      <c r="AE494" s="133"/>
    </row>
    <row r="495" spans="1:31" ht="24.75" thickBot="1" x14ac:dyDescent="0.3">
      <c r="A495" s="82"/>
      <c r="B495" s="77" t="s">
        <v>2732</v>
      </c>
      <c r="C495" s="41">
        <f>174+7500</f>
        <v>7674</v>
      </c>
      <c r="D495" s="40">
        <f>348+15000</f>
        <v>15348</v>
      </c>
      <c r="E495" s="41">
        <f t="shared" ref="E495:H495" si="31">348+15000</f>
        <v>15348</v>
      </c>
      <c r="F495" s="40">
        <f t="shared" si="31"/>
        <v>15348</v>
      </c>
      <c r="G495" s="41">
        <f t="shared" si="31"/>
        <v>15348</v>
      </c>
      <c r="H495" s="40">
        <f t="shared" si="31"/>
        <v>15348</v>
      </c>
      <c r="I495" s="36"/>
      <c r="J495" s="40"/>
      <c r="K495" s="36"/>
      <c r="L495" s="40"/>
      <c r="M495" s="36"/>
      <c r="N495" s="43">
        <v>95043.48633</v>
      </c>
      <c r="O495" s="44">
        <v>97383.65426000001</v>
      </c>
      <c r="P495" s="66" t="s">
        <v>3029</v>
      </c>
      <c r="Q495" s="60" t="s">
        <v>395</v>
      </c>
      <c r="R495" s="23"/>
      <c r="U495" s="29"/>
      <c r="V495" s="133"/>
      <c r="X495" s="29"/>
      <c r="Y495" s="133"/>
      <c r="AA495" s="126"/>
      <c r="AB495" s="126"/>
      <c r="AC495" s="131"/>
      <c r="AD495" s="131"/>
      <c r="AE495" s="133"/>
    </row>
    <row r="496" spans="1:31" ht="24.75" thickBot="1" x14ac:dyDescent="0.3">
      <c r="A496" s="82"/>
      <c r="B496" s="77"/>
      <c r="C496" s="41"/>
      <c r="D496" s="40"/>
      <c r="E496" s="41"/>
      <c r="F496" s="40"/>
      <c r="G496" s="41"/>
      <c r="H496" s="40"/>
      <c r="I496" s="36"/>
      <c r="J496" s="40"/>
      <c r="K496" s="36"/>
      <c r="L496" s="40"/>
      <c r="M496" s="36"/>
      <c r="N496" s="43"/>
      <c r="O496" s="44"/>
      <c r="P496" s="65" t="s">
        <v>3030</v>
      </c>
      <c r="Q496" s="60" t="s">
        <v>396</v>
      </c>
      <c r="R496" s="23"/>
      <c r="U496" s="29"/>
      <c r="V496" s="133"/>
      <c r="X496" s="29"/>
      <c r="Y496" s="133"/>
      <c r="AC496" s="131"/>
      <c r="AD496" s="131"/>
      <c r="AE496" s="133"/>
    </row>
    <row r="497" spans="1:31" ht="16.5" thickBot="1" x14ac:dyDescent="0.3">
      <c r="A497" s="82"/>
      <c r="B497" s="77" t="s">
        <v>2731</v>
      </c>
      <c r="C497" s="41">
        <v>1630</v>
      </c>
      <c r="D497" s="40">
        <v>3260</v>
      </c>
      <c r="E497" s="41">
        <v>3260</v>
      </c>
      <c r="F497" s="40">
        <v>3260</v>
      </c>
      <c r="G497" s="41">
        <v>3260</v>
      </c>
      <c r="H497" s="40">
        <v>3260</v>
      </c>
      <c r="I497" s="36"/>
      <c r="J497" s="40"/>
      <c r="K497" s="36"/>
      <c r="L497" s="40"/>
      <c r="M497" s="36"/>
      <c r="N497" s="43">
        <v>16028.946829999999</v>
      </c>
      <c r="O497" s="44">
        <v>19904.323960000002</v>
      </c>
      <c r="P497" s="165" t="s">
        <v>3031</v>
      </c>
      <c r="Q497" s="60" t="s">
        <v>394</v>
      </c>
      <c r="R497" s="23"/>
      <c r="U497" s="29"/>
      <c r="V497" s="133"/>
      <c r="X497" s="29"/>
      <c r="Y497" s="133"/>
      <c r="AA497" s="126"/>
      <c r="AB497" s="126"/>
      <c r="AC497" s="131"/>
      <c r="AD497" s="131"/>
      <c r="AE497" s="133"/>
    </row>
    <row r="498" spans="1:31" ht="48.75" thickBot="1" x14ac:dyDescent="0.3">
      <c r="A498" s="82"/>
      <c r="B498" s="77"/>
      <c r="C498" s="41"/>
      <c r="D498" s="40"/>
      <c r="E498" s="41"/>
      <c r="F498" s="40"/>
      <c r="G498" s="41"/>
      <c r="H498" s="40"/>
      <c r="I498" s="36"/>
      <c r="J498" s="40"/>
      <c r="K498" s="36"/>
      <c r="L498" s="40"/>
      <c r="M498" s="36"/>
      <c r="N498" s="43"/>
      <c r="O498" s="44"/>
      <c r="P498" s="165"/>
      <c r="Q498" s="60" t="s">
        <v>397</v>
      </c>
      <c r="R498" s="23"/>
      <c r="U498" s="29"/>
      <c r="V498" s="133"/>
      <c r="X498" s="29"/>
      <c r="Y498" s="133"/>
      <c r="AC498" s="131"/>
      <c r="AD498" s="131"/>
      <c r="AE498" s="133"/>
    </row>
    <row r="499" spans="1:31" ht="24.75" thickBot="1" x14ac:dyDescent="0.3">
      <c r="A499" s="82"/>
      <c r="B499" s="77"/>
      <c r="C499" s="41"/>
      <c r="D499" s="40"/>
      <c r="E499" s="41"/>
      <c r="F499" s="40"/>
      <c r="G499" s="41"/>
      <c r="H499" s="40"/>
      <c r="I499" s="36"/>
      <c r="J499" s="40"/>
      <c r="K499" s="36"/>
      <c r="L499" s="40"/>
      <c r="M499" s="36"/>
      <c r="N499" s="43"/>
      <c r="O499" s="44"/>
      <c r="P499" s="166" t="s">
        <v>3032</v>
      </c>
      <c r="Q499" s="60" t="s">
        <v>398</v>
      </c>
      <c r="R499" s="23"/>
      <c r="U499" s="29"/>
      <c r="V499" s="133"/>
      <c r="X499" s="29"/>
      <c r="Y499" s="133"/>
      <c r="AC499" s="131"/>
      <c r="AD499" s="131"/>
      <c r="AE499" s="133"/>
    </row>
    <row r="500" spans="1:31" ht="24.75" thickBot="1" x14ac:dyDescent="0.3">
      <c r="A500" s="82"/>
      <c r="B500" s="77"/>
      <c r="C500" s="41"/>
      <c r="D500" s="40"/>
      <c r="E500" s="41"/>
      <c r="F500" s="40"/>
      <c r="G500" s="41"/>
      <c r="H500" s="40"/>
      <c r="I500" s="36"/>
      <c r="J500" s="40"/>
      <c r="K500" s="36"/>
      <c r="L500" s="40"/>
      <c r="M500" s="36"/>
      <c r="N500" s="43"/>
      <c r="O500" s="44"/>
      <c r="P500" s="166"/>
      <c r="Q500" s="60" t="s">
        <v>399</v>
      </c>
      <c r="R500" s="23"/>
      <c r="U500" s="29"/>
      <c r="V500" s="133"/>
      <c r="X500" s="29"/>
      <c r="Y500" s="133"/>
      <c r="AC500" s="131"/>
      <c r="AD500" s="131"/>
      <c r="AE500" s="133"/>
    </row>
    <row r="501" spans="1:31" ht="16.5" thickBot="1" x14ac:dyDescent="0.3">
      <c r="A501" s="82"/>
      <c r="B501" s="77" t="s">
        <v>2730</v>
      </c>
      <c r="C501" s="41">
        <f>630+3120</f>
        <v>3750</v>
      </c>
      <c r="D501" s="40">
        <f>1260+6240</f>
        <v>7500</v>
      </c>
      <c r="E501" s="41">
        <f t="shared" ref="E501:H501" si="32">1260+6240</f>
        <v>7500</v>
      </c>
      <c r="F501" s="40">
        <f t="shared" si="32"/>
        <v>7500</v>
      </c>
      <c r="G501" s="41">
        <f t="shared" si="32"/>
        <v>7500</v>
      </c>
      <c r="H501" s="40">
        <f t="shared" si="32"/>
        <v>7500</v>
      </c>
      <c r="I501" s="36"/>
      <c r="J501" s="40"/>
      <c r="K501" s="36"/>
      <c r="L501" s="40"/>
      <c r="M501" s="36"/>
      <c r="N501" s="43">
        <v>107853.54807999998</v>
      </c>
      <c r="O501" s="44">
        <v>108724.24921000001</v>
      </c>
      <c r="P501" s="165" t="s">
        <v>3033</v>
      </c>
      <c r="Q501" s="60" t="s">
        <v>394</v>
      </c>
      <c r="R501" s="23"/>
      <c r="U501" s="29"/>
      <c r="V501" s="133"/>
      <c r="X501" s="29"/>
      <c r="Y501" s="133"/>
      <c r="AA501" s="126"/>
      <c r="AB501" s="126"/>
      <c r="AC501" s="131"/>
      <c r="AD501" s="131"/>
      <c r="AE501" s="133"/>
    </row>
    <row r="502" spans="1:31" ht="24.75" thickBot="1" x14ac:dyDescent="0.3">
      <c r="A502" s="82"/>
      <c r="B502" s="77"/>
      <c r="C502" s="41"/>
      <c r="D502" s="40"/>
      <c r="E502" s="41"/>
      <c r="F502" s="40"/>
      <c r="G502" s="41"/>
      <c r="H502" s="40"/>
      <c r="I502" s="36"/>
      <c r="J502" s="40"/>
      <c r="K502" s="36"/>
      <c r="L502" s="40"/>
      <c r="M502" s="36"/>
      <c r="N502" s="43"/>
      <c r="O502" s="44"/>
      <c r="P502" s="165"/>
      <c r="Q502" s="60" t="s">
        <v>400</v>
      </c>
      <c r="R502" s="23"/>
      <c r="U502" s="29"/>
      <c r="V502" s="133"/>
      <c r="X502" s="29"/>
      <c r="Y502" s="133"/>
      <c r="AC502" s="131"/>
      <c r="AD502" s="131"/>
      <c r="AE502" s="133"/>
    </row>
    <row r="503" spans="1:31" ht="24.75" thickBot="1" x14ac:dyDescent="0.3">
      <c r="A503" s="82"/>
      <c r="B503" s="77"/>
      <c r="C503" s="41"/>
      <c r="D503" s="40"/>
      <c r="E503" s="41"/>
      <c r="F503" s="40"/>
      <c r="G503" s="41"/>
      <c r="H503" s="40"/>
      <c r="I503" s="36"/>
      <c r="J503" s="40"/>
      <c r="K503" s="36"/>
      <c r="L503" s="40"/>
      <c r="M503" s="36"/>
      <c r="N503" s="43"/>
      <c r="O503" s="44"/>
      <c r="P503" s="93" t="s">
        <v>3034</v>
      </c>
      <c r="Q503" s="60" t="s">
        <v>401</v>
      </c>
      <c r="R503" s="23"/>
      <c r="U503" s="29"/>
      <c r="V503" s="133"/>
      <c r="X503" s="29"/>
      <c r="Y503" s="133"/>
      <c r="AC503" s="131"/>
      <c r="AD503" s="131"/>
      <c r="AE503" s="133"/>
    </row>
    <row r="504" spans="1:31" ht="16.5" thickBot="1" x14ac:dyDescent="0.3">
      <c r="A504" s="82"/>
      <c r="B504" s="75" t="s">
        <v>1094</v>
      </c>
      <c r="C504" s="41">
        <v>1192</v>
      </c>
      <c r="D504" s="40">
        <v>2384</v>
      </c>
      <c r="E504" s="41">
        <v>2384</v>
      </c>
      <c r="F504" s="40">
        <v>2384</v>
      </c>
      <c r="G504" s="41">
        <v>2384</v>
      </c>
      <c r="H504" s="40">
        <v>2384</v>
      </c>
      <c r="I504" s="36"/>
      <c r="J504" s="40"/>
      <c r="K504" s="36"/>
      <c r="L504" s="40"/>
      <c r="M504" s="36"/>
      <c r="N504" s="43">
        <v>25036.31595</v>
      </c>
      <c r="O504" s="44">
        <v>24490.785289999996</v>
      </c>
      <c r="P504" s="44" t="s">
        <v>848</v>
      </c>
      <c r="Q504" s="10" t="s">
        <v>848</v>
      </c>
      <c r="R504" s="23"/>
      <c r="U504" s="29"/>
      <c r="V504" s="133"/>
      <c r="X504" s="29"/>
      <c r="Y504" s="133"/>
      <c r="AA504" s="126"/>
      <c r="AB504" s="126"/>
      <c r="AC504" s="131"/>
      <c r="AD504" s="131"/>
      <c r="AE504" s="133"/>
    </row>
    <row r="505" spans="1:31" ht="16.5" thickBot="1" x14ac:dyDescent="0.3">
      <c r="A505" s="82"/>
      <c r="B505" s="77" t="s">
        <v>2562</v>
      </c>
      <c r="C505" s="41">
        <v>178</v>
      </c>
      <c r="D505" s="40">
        <v>356</v>
      </c>
      <c r="E505" s="41">
        <v>356</v>
      </c>
      <c r="F505" s="40">
        <v>356</v>
      </c>
      <c r="G505" s="41">
        <v>356</v>
      </c>
      <c r="H505" s="40">
        <v>356</v>
      </c>
      <c r="I505" s="36"/>
      <c r="J505" s="40"/>
      <c r="K505" s="36"/>
      <c r="L505" s="40"/>
      <c r="M505" s="36"/>
      <c r="N505" s="43"/>
      <c r="O505" s="44"/>
      <c r="P505" s="65" t="s">
        <v>848</v>
      </c>
      <c r="Q505" s="10" t="s">
        <v>848</v>
      </c>
      <c r="R505" s="23"/>
      <c r="U505" s="29"/>
      <c r="V505" s="133"/>
      <c r="X505" s="29"/>
      <c r="Y505" s="133"/>
      <c r="AC505" s="131"/>
      <c r="AD505" s="131"/>
      <c r="AE505" s="133"/>
    </row>
    <row r="506" spans="1:31" ht="16.5" thickBot="1" x14ac:dyDescent="0.3">
      <c r="A506" s="147" t="s">
        <v>68</v>
      </c>
      <c r="B506" s="148"/>
      <c r="C506" s="6">
        <f>SUM(C507:C510)</f>
        <v>200</v>
      </c>
      <c r="D506" s="6">
        <f t="shared" ref="D506:H506" si="33">SUM(D507:D510)</f>
        <v>2400</v>
      </c>
      <c r="E506" s="6">
        <f t="shared" si="33"/>
        <v>2400</v>
      </c>
      <c r="F506" s="6">
        <f t="shared" si="33"/>
        <v>2400</v>
      </c>
      <c r="G506" s="6">
        <f t="shared" si="33"/>
        <v>2400</v>
      </c>
      <c r="H506" s="6">
        <f t="shared" si="33"/>
        <v>2400</v>
      </c>
      <c r="I506" s="143" t="s">
        <v>2569</v>
      </c>
      <c r="J506" s="143"/>
      <c r="K506" s="143"/>
      <c r="L506" s="143"/>
      <c r="M506" s="143"/>
      <c r="N506" s="6">
        <f>SUM(N507:N510)</f>
        <v>7851.3581499999991</v>
      </c>
      <c r="O506" s="6">
        <f>SUM(O507:O510)</f>
        <v>6439.6983899999996</v>
      </c>
      <c r="P506" s="59"/>
      <c r="Q506" s="59"/>
      <c r="R506" s="4"/>
      <c r="U506" s="29"/>
      <c r="V506" s="133"/>
      <c r="X506" s="29"/>
      <c r="Y506" s="133"/>
      <c r="AA506" s="127"/>
      <c r="AB506" s="127"/>
      <c r="AC506" s="131"/>
      <c r="AD506" s="131"/>
      <c r="AE506" s="133"/>
    </row>
    <row r="507" spans="1:31" ht="48.75" thickBot="1" x14ac:dyDescent="0.3">
      <c r="A507" s="82"/>
      <c r="B507" s="77" t="s">
        <v>2295</v>
      </c>
      <c r="C507" s="41">
        <v>0</v>
      </c>
      <c r="D507" s="40">
        <v>322.5</v>
      </c>
      <c r="E507" s="41">
        <v>322.5</v>
      </c>
      <c r="F507" s="40">
        <v>322.5</v>
      </c>
      <c r="G507" s="41">
        <v>322.5</v>
      </c>
      <c r="H507" s="40">
        <v>322.5</v>
      </c>
      <c r="I507" s="36"/>
      <c r="J507" s="40"/>
      <c r="K507" s="36"/>
      <c r="L507" s="40"/>
      <c r="M507" s="36"/>
      <c r="N507" s="43">
        <v>2471.7774399999998</v>
      </c>
      <c r="O507" s="44">
        <v>58.867060000000002</v>
      </c>
      <c r="P507" s="70" t="s">
        <v>915</v>
      </c>
      <c r="Q507" s="71" t="s">
        <v>916</v>
      </c>
      <c r="R507" s="23"/>
      <c r="U507" s="29"/>
      <c r="V507" s="133"/>
      <c r="X507" s="29"/>
      <c r="Y507" s="133"/>
      <c r="AA507" s="126"/>
      <c r="AB507" s="126"/>
      <c r="AC507" s="131"/>
      <c r="AD507" s="131"/>
      <c r="AE507" s="133"/>
    </row>
    <row r="508" spans="1:31" ht="36.75" thickBot="1" x14ac:dyDescent="0.3">
      <c r="A508" s="82"/>
      <c r="B508" s="77" t="s">
        <v>2296</v>
      </c>
      <c r="C508" s="41">
        <v>0</v>
      </c>
      <c r="D508" s="40">
        <v>1322.5</v>
      </c>
      <c r="E508" s="41">
        <v>1322.5</v>
      </c>
      <c r="F508" s="40">
        <v>1322.5</v>
      </c>
      <c r="G508" s="41">
        <v>1322.5</v>
      </c>
      <c r="H508" s="40">
        <v>1322.5</v>
      </c>
      <c r="I508" s="36"/>
      <c r="J508" s="40"/>
      <c r="K508" s="36"/>
      <c r="L508" s="40"/>
      <c r="M508" s="36"/>
      <c r="N508" s="43">
        <v>2023.9493599999998</v>
      </c>
      <c r="O508" s="44">
        <v>2064.4744599999999</v>
      </c>
      <c r="P508" s="70" t="s">
        <v>917</v>
      </c>
      <c r="Q508" s="71" t="s">
        <v>918</v>
      </c>
      <c r="R508" s="23"/>
      <c r="U508" s="29"/>
      <c r="V508" s="133"/>
      <c r="X508" s="29"/>
      <c r="Y508" s="133"/>
      <c r="AA508" s="126"/>
      <c r="AB508" s="126"/>
      <c r="AC508" s="131"/>
      <c r="AD508" s="131"/>
      <c r="AE508" s="133"/>
    </row>
    <row r="509" spans="1:31" ht="16.5" thickBot="1" x14ac:dyDescent="0.3">
      <c r="A509" s="82"/>
      <c r="B509" s="77" t="s">
        <v>2297</v>
      </c>
      <c r="C509" s="41">
        <v>0</v>
      </c>
      <c r="D509" s="40">
        <v>0</v>
      </c>
      <c r="E509" s="41">
        <v>0</v>
      </c>
      <c r="F509" s="40">
        <v>0</v>
      </c>
      <c r="G509" s="41">
        <v>0</v>
      </c>
      <c r="H509" s="40">
        <v>0</v>
      </c>
      <c r="I509" s="36"/>
      <c r="J509" s="40"/>
      <c r="K509" s="36"/>
      <c r="L509" s="40"/>
      <c r="M509" s="36"/>
      <c r="N509" s="43">
        <v>704.77667999999994</v>
      </c>
      <c r="O509" s="44">
        <v>965.55216999999993</v>
      </c>
      <c r="P509" s="72" t="s">
        <v>919</v>
      </c>
      <c r="Q509" s="71" t="s">
        <v>920</v>
      </c>
      <c r="R509" s="23"/>
      <c r="U509" s="29"/>
      <c r="V509" s="133"/>
      <c r="X509" s="29"/>
      <c r="Y509" s="133"/>
      <c r="AA509" s="126"/>
      <c r="AB509" s="126"/>
      <c r="AC509" s="131"/>
      <c r="AD509" s="131"/>
      <c r="AE509" s="133"/>
    </row>
    <row r="510" spans="1:31" ht="16.5" thickBot="1" x14ac:dyDescent="0.3">
      <c r="A510" s="82"/>
      <c r="B510" s="75" t="s">
        <v>1094</v>
      </c>
      <c r="C510" s="41">
        <v>200</v>
      </c>
      <c r="D510" s="40">
        <v>755</v>
      </c>
      <c r="E510" s="41">
        <v>755</v>
      </c>
      <c r="F510" s="40">
        <v>755</v>
      </c>
      <c r="G510" s="41">
        <v>755</v>
      </c>
      <c r="H510" s="40">
        <v>755</v>
      </c>
      <c r="I510" s="36"/>
      <c r="J510" s="40"/>
      <c r="K510" s="36"/>
      <c r="L510" s="40"/>
      <c r="M510" s="36"/>
      <c r="N510" s="43">
        <v>2650.8546699999997</v>
      </c>
      <c r="O510" s="44">
        <v>3350.8047000000001</v>
      </c>
      <c r="P510" s="70" t="s">
        <v>848</v>
      </c>
      <c r="Q510" s="10" t="s">
        <v>848</v>
      </c>
      <c r="R510" s="23"/>
      <c r="U510" s="29"/>
      <c r="V510" s="133"/>
      <c r="X510" s="29"/>
      <c r="Y510" s="133"/>
      <c r="AA510" s="126"/>
      <c r="AB510" s="126"/>
      <c r="AC510" s="131"/>
      <c r="AD510" s="131"/>
      <c r="AE510" s="133"/>
    </row>
    <row r="511" spans="1:31" ht="16.5" thickBot="1" x14ac:dyDescent="0.3">
      <c r="A511" s="147" t="s">
        <v>36</v>
      </c>
      <c r="B511" s="148"/>
      <c r="C511" s="6">
        <f>SUM(C512:C516)</f>
        <v>0</v>
      </c>
      <c r="D511" s="6">
        <f t="shared" ref="D511:H511" si="34">SUM(D512:D516)</f>
        <v>819</v>
      </c>
      <c r="E511" s="6">
        <f t="shared" si="34"/>
        <v>819</v>
      </c>
      <c r="F511" s="6">
        <f t="shared" si="34"/>
        <v>819</v>
      </c>
      <c r="G511" s="6">
        <f t="shared" si="34"/>
        <v>819</v>
      </c>
      <c r="H511" s="6">
        <f t="shared" si="34"/>
        <v>819</v>
      </c>
      <c r="I511" s="143" t="s">
        <v>2569</v>
      </c>
      <c r="J511" s="143"/>
      <c r="K511" s="143"/>
      <c r="L511" s="143"/>
      <c r="M511" s="143"/>
      <c r="N511" s="6">
        <f>SUM(N512:N516)</f>
        <v>2028.1347199999996</v>
      </c>
      <c r="O511" s="6">
        <f>SUM(O512:O516)</f>
        <v>2242.4576899999997</v>
      </c>
      <c r="P511" s="59"/>
      <c r="Q511" s="59"/>
      <c r="R511" s="4"/>
      <c r="U511" s="29"/>
      <c r="V511" s="133"/>
      <c r="X511" s="29"/>
      <c r="Y511" s="133"/>
      <c r="AA511" s="127"/>
      <c r="AB511" s="127"/>
      <c r="AC511" s="131"/>
      <c r="AD511" s="131"/>
      <c r="AE511" s="133"/>
    </row>
    <row r="512" spans="1:31" ht="16.5" thickBot="1" x14ac:dyDescent="0.3">
      <c r="A512" s="82"/>
      <c r="B512" s="77" t="s">
        <v>2508</v>
      </c>
      <c r="C512" s="41"/>
      <c r="D512" s="40"/>
      <c r="E512" s="41"/>
      <c r="F512" s="40"/>
      <c r="G512" s="41"/>
      <c r="H512" s="40"/>
      <c r="I512" s="36"/>
      <c r="J512" s="40"/>
      <c r="K512" s="36"/>
      <c r="L512" s="40"/>
      <c r="M512" s="36"/>
      <c r="N512" s="43">
        <v>974.79323999999986</v>
      </c>
      <c r="O512" s="44">
        <v>1076.6701799999998</v>
      </c>
      <c r="P512" s="55" t="s">
        <v>402</v>
      </c>
      <c r="Q512" s="60" t="s">
        <v>107</v>
      </c>
      <c r="R512" s="23"/>
      <c r="U512" s="29"/>
      <c r="V512" s="133"/>
      <c r="X512" s="29"/>
      <c r="Y512" s="133"/>
      <c r="AA512" s="126"/>
      <c r="AB512" s="126"/>
      <c r="AC512" s="131"/>
      <c r="AD512" s="131"/>
      <c r="AE512" s="133"/>
    </row>
    <row r="513" spans="1:31" ht="24.75" thickBot="1" x14ac:dyDescent="0.3">
      <c r="A513" s="82"/>
      <c r="B513" s="77"/>
      <c r="C513" s="41"/>
      <c r="D513" s="40"/>
      <c r="E513" s="41"/>
      <c r="F513" s="40"/>
      <c r="G513" s="41"/>
      <c r="H513" s="40"/>
      <c r="I513" s="36"/>
      <c r="J513" s="40"/>
      <c r="K513" s="36"/>
      <c r="L513" s="40"/>
      <c r="M513" s="36"/>
      <c r="N513" s="43"/>
      <c r="O513" s="44"/>
      <c r="P513" s="55" t="s">
        <v>403</v>
      </c>
      <c r="Q513" s="60" t="s">
        <v>404</v>
      </c>
      <c r="R513" s="23"/>
      <c r="U513" s="29"/>
      <c r="V513" s="133"/>
      <c r="X513" s="29"/>
      <c r="Y513" s="133"/>
      <c r="AC513" s="131"/>
      <c r="AD513" s="131"/>
      <c r="AE513" s="133"/>
    </row>
    <row r="514" spans="1:31" ht="24.75" thickBot="1" x14ac:dyDescent="0.3">
      <c r="A514" s="82"/>
      <c r="B514" s="77" t="s">
        <v>2509</v>
      </c>
      <c r="C514" s="41"/>
      <c r="D514" s="40"/>
      <c r="E514" s="41"/>
      <c r="F514" s="40"/>
      <c r="G514" s="41"/>
      <c r="H514" s="40"/>
      <c r="I514" s="36"/>
      <c r="J514" s="40"/>
      <c r="K514" s="36"/>
      <c r="L514" s="40"/>
      <c r="M514" s="36"/>
      <c r="N514" s="43">
        <v>225.84659999999997</v>
      </c>
      <c r="O514" s="44">
        <v>196.95824000000002</v>
      </c>
      <c r="P514" s="70" t="s">
        <v>405</v>
      </c>
      <c r="Q514" s="60" t="s">
        <v>178</v>
      </c>
      <c r="R514" s="36"/>
      <c r="S514" s="40"/>
      <c r="T514" s="36"/>
      <c r="U514" s="29"/>
      <c r="V514" s="133"/>
      <c r="W514" s="36"/>
      <c r="X514" s="29"/>
      <c r="Y514" s="133"/>
      <c r="Z514" s="44"/>
      <c r="AA514" s="126"/>
      <c r="AB514" s="126"/>
      <c r="AC514" s="131"/>
      <c r="AD514" s="131"/>
      <c r="AE514" s="133"/>
    </row>
    <row r="515" spans="1:31" ht="24.75" thickBot="1" x14ac:dyDescent="0.3">
      <c r="A515" s="82"/>
      <c r="B515" s="77"/>
      <c r="C515" s="41"/>
      <c r="D515" s="40"/>
      <c r="E515" s="41"/>
      <c r="F515" s="40"/>
      <c r="G515" s="41"/>
      <c r="H515" s="40"/>
      <c r="I515" s="36"/>
      <c r="J515" s="40"/>
      <c r="K515" s="36"/>
      <c r="L515" s="40"/>
      <c r="M515" s="36"/>
      <c r="N515" s="43"/>
      <c r="O515" s="44"/>
      <c r="P515" s="55" t="s">
        <v>406</v>
      </c>
      <c r="Q515" s="60" t="s">
        <v>407</v>
      </c>
      <c r="R515" s="23"/>
      <c r="U515" s="29"/>
      <c r="V515" s="133"/>
      <c r="X515" s="29"/>
      <c r="Y515" s="133"/>
      <c r="AC515" s="131"/>
      <c r="AD515" s="131"/>
      <c r="AE515" s="133"/>
    </row>
    <row r="516" spans="1:31" ht="16.5" thickBot="1" x14ac:dyDescent="0.3">
      <c r="A516" s="82"/>
      <c r="B516" s="75" t="s">
        <v>1094</v>
      </c>
      <c r="C516" s="41">
        <v>0</v>
      </c>
      <c r="D516" s="40">
        <v>819</v>
      </c>
      <c r="E516" s="41">
        <v>819</v>
      </c>
      <c r="F516" s="40">
        <v>819</v>
      </c>
      <c r="G516" s="41">
        <v>819</v>
      </c>
      <c r="H516" s="40">
        <v>819</v>
      </c>
      <c r="I516" s="36"/>
      <c r="J516" s="40"/>
      <c r="K516" s="36"/>
      <c r="L516" s="40"/>
      <c r="M516" s="36"/>
      <c r="N516" s="43">
        <v>827.49487999999985</v>
      </c>
      <c r="O516" s="44">
        <v>968.82927000000007</v>
      </c>
      <c r="P516" s="34" t="s">
        <v>848</v>
      </c>
      <c r="Q516" s="10" t="s">
        <v>848</v>
      </c>
      <c r="R516" s="23"/>
      <c r="U516" s="29"/>
      <c r="V516" s="133"/>
      <c r="X516" s="29"/>
      <c r="Y516" s="133"/>
      <c r="AA516" s="126"/>
      <c r="AB516" s="126"/>
      <c r="AC516" s="131"/>
      <c r="AD516" s="131"/>
      <c r="AE516" s="133"/>
    </row>
    <row r="517" spans="1:31" ht="16.5" thickBot="1" x14ac:dyDescent="0.3">
      <c r="A517" s="147" t="s">
        <v>6</v>
      </c>
      <c r="B517" s="148"/>
      <c r="C517" s="5">
        <v>774</v>
      </c>
      <c r="D517" s="5">
        <v>941</v>
      </c>
      <c r="E517" s="5">
        <v>1004</v>
      </c>
      <c r="F517" s="5">
        <v>1004</v>
      </c>
      <c r="G517" s="5">
        <v>1004</v>
      </c>
      <c r="H517" s="5">
        <v>1004</v>
      </c>
      <c r="I517" s="20">
        <v>0</v>
      </c>
      <c r="J517" s="20">
        <v>2</v>
      </c>
      <c r="K517" s="20">
        <v>3</v>
      </c>
      <c r="L517" s="20">
        <v>3</v>
      </c>
      <c r="M517" s="20">
        <v>3</v>
      </c>
      <c r="N517" s="5">
        <f>SUM(N518:N521)</f>
        <v>3529.0257699999997</v>
      </c>
      <c r="O517" s="5">
        <f>SUM(O518:O521)</f>
        <v>4323.5574299999998</v>
      </c>
      <c r="P517" s="59"/>
      <c r="Q517" s="74"/>
      <c r="R517" s="22"/>
      <c r="U517" s="29"/>
      <c r="V517" s="133"/>
      <c r="X517" s="29"/>
      <c r="Y517" s="133"/>
      <c r="AA517" s="127"/>
      <c r="AB517" s="127"/>
      <c r="AC517" s="131"/>
      <c r="AD517" s="131"/>
      <c r="AE517" s="133"/>
    </row>
    <row r="518" spans="1:31" ht="36.75" thickBot="1" x14ac:dyDescent="0.3">
      <c r="A518" s="81"/>
      <c r="B518" s="75" t="s">
        <v>2716</v>
      </c>
      <c r="C518" s="137" t="s">
        <v>2562</v>
      </c>
      <c r="D518" s="137"/>
      <c r="E518" s="137"/>
      <c r="F518" s="137"/>
      <c r="G518" s="137"/>
      <c r="H518" s="137"/>
      <c r="I518" s="140" t="s">
        <v>2562</v>
      </c>
      <c r="J518" s="140"/>
      <c r="K518" s="140"/>
      <c r="L518" s="140"/>
      <c r="M518" s="140"/>
      <c r="N518" s="43">
        <v>464.38964999999996</v>
      </c>
      <c r="O518" s="44">
        <v>432.30206000000004</v>
      </c>
      <c r="P518" s="55" t="s">
        <v>1184</v>
      </c>
      <c r="Q518" s="11" t="s">
        <v>1185</v>
      </c>
      <c r="R518" s="144" t="s">
        <v>2562</v>
      </c>
      <c r="U518" s="29"/>
      <c r="V518" s="133"/>
      <c r="X518" s="29"/>
      <c r="Y518" s="133"/>
      <c r="AA518" s="126"/>
      <c r="AB518" s="126"/>
      <c r="AC518" s="131"/>
      <c r="AD518" s="131"/>
      <c r="AE518" s="133"/>
    </row>
    <row r="519" spans="1:31" ht="24.75" thickBot="1" x14ac:dyDescent="0.3">
      <c r="A519" s="81"/>
      <c r="B519" s="75"/>
      <c r="C519" s="138"/>
      <c r="D519" s="138"/>
      <c r="E519" s="138"/>
      <c r="F519" s="138"/>
      <c r="G519" s="138"/>
      <c r="H519" s="138"/>
      <c r="I519" s="141"/>
      <c r="J519" s="141"/>
      <c r="K519" s="141"/>
      <c r="L519" s="141"/>
      <c r="M519" s="141"/>
      <c r="N519" s="43"/>
      <c r="O519" s="44"/>
      <c r="P519" s="55" t="s">
        <v>1186</v>
      </c>
      <c r="Q519" s="11" t="s">
        <v>1187</v>
      </c>
      <c r="R519" s="145"/>
      <c r="U519" s="29"/>
      <c r="V519" s="133"/>
      <c r="X519" s="29"/>
      <c r="Y519" s="133"/>
      <c r="AC519" s="131"/>
      <c r="AD519" s="131"/>
      <c r="AE519" s="133"/>
    </row>
    <row r="520" spans="1:31" ht="24.75" thickBot="1" x14ac:dyDescent="0.3">
      <c r="A520" s="81"/>
      <c r="B520" s="75" t="s">
        <v>2715</v>
      </c>
      <c r="C520" s="138"/>
      <c r="D520" s="138"/>
      <c r="E520" s="138"/>
      <c r="F520" s="138"/>
      <c r="G520" s="138"/>
      <c r="H520" s="138"/>
      <c r="I520" s="141"/>
      <c r="J520" s="141"/>
      <c r="K520" s="141"/>
      <c r="L520" s="141"/>
      <c r="M520" s="141"/>
      <c r="N520" s="43">
        <v>1720.97388</v>
      </c>
      <c r="O520" s="44">
        <v>1952.6363000000001</v>
      </c>
      <c r="P520" s="55" t="s">
        <v>1188</v>
      </c>
      <c r="Q520" s="11" t="s">
        <v>1189</v>
      </c>
      <c r="R520" s="145"/>
      <c r="U520" s="29"/>
      <c r="V520" s="133"/>
      <c r="X520" s="29"/>
      <c r="Y520" s="133"/>
      <c r="AA520" s="126"/>
      <c r="AB520" s="126"/>
      <c r="AC520" s="131"/>
      <c r="AD520" s="131"/>
      <c r="AE520" s="133"/>
    </row>
    <row r="521" spans="1:31" ht="16.5" thickBot="1" x14ac:dyDescent="0.3">
      <c r="A521" s="81"/>
      <c r="B521" s="75" t="s">
        <v>1094</v>
      </c>
      <c r="C521" s="139"/>
      <c r="D521" s="139"/>
      <c r="E521" s="139"/>
      <c r="F521" s="139"/>
      <c r="G521" s="139"/>
      <c r="H521" s="139"/>
      <c r="I521" s="142"/>
      <c r="J521" s="142"/>
      <c r="K521" s="142"/>
      <c r="L521" s="142"/>
      <c r="M521" s="142"/>
      <c r="N521" s="43">
        <v>1343.6622399999997</v>
      </c>
      <c r="O521" s="44">
        <v>1938.6190699999997</v>
      </c>
      <c r="P521" s="55" t="s">
        <v>848</v>
      </c>
      <c r="Q521" s="10" t="s">
        <v>848</v>
      </c>
      <c r="R521" s="146"/>
      <c r="U521" s="29"/>
      <c r="V521" s="133"/>
      <c r="X521" s="29"/>
      <c r="Y521" s="133"/>
      <c r="AA521" s="126"/>
      <c r="AB521" s="126"/>
      <c r="AC521" s="131"/>
      <c r="AD521" s="131"/>
      <c r="AE521" s="133"/>
    </row>
    <row r="522" spans="1:31" ht="16.5" thickBot="1" x14ac:dyDescent="0.3">
      <c r="A522" s="147" t="s">
        <v>38</v>
      </c>
      <c r="B522" s="148"/>
      <c r="C522" s="6">
        <v>13715</v>
      </c>
      <c r="D522" s="6">
        <v>35716</v>
      </c>
      <c r="E522" s="6">
        <v>67967</v>
      </c>
      <c r="F522" s="6">
        <v>67967</v>
      </c>
      <c r="G522" s="6">
        <v>67967</v>
      </c>
      <c r="H522" s="6">
        <v>67967</v>
      </c>
      <c r="I522" s="143" t="s">
        <v>2569</v>
      </c>
      <c r="J522" s="143"/>
      <c r="K522" s="143"/>
      <c r="L522" s="143"/>
      <c r="M522" s="143"/>
      <c r="N522" s="86">
        <f>SUM(N523:N541)</f>
        <v>247031.27875000006</v>
      </c>
      <c r="O522" s="86">
        <f>SUM(O523:O541)</f>
        <v>274281.72342000005</v>
      </c>
      <c r="P522" s="59"/>
      <c r="Q522" s="59"/>
      <c r="R522" s="4"/>
      <c r="U522" s="29"/>
      <c r="V522" s="133"/>
      <c r="X522" s="29"/>
      <c r="Y522" s="133"/>
      <c r="AA522" s="127"/>
      <c r="AB522" s="127"/>
      <c r="AC522" s="131"/>
      <c r="AD522" s="131"/>
      <c r="AE522" s="133"/>
    </row>
    <row r="523" spans="1:31" ht="24.75" thickBot="1" x14ac:dyDescent="0.3">
      <c r="A523" s="82"/>
      <c r="B523" s="77" t="s">
        <v>2714</v>
      </c>
      <c r="C523" s="137" t="s">
        <v>2562</v>
      </c>
      <c r="D523" s="137"/>
      <c r="E523" s="137"/>
      <c r="F523" s="137"/>
      <c r="G523" s="137"/>
      <c r="H523" s="137"/>
      <c r="I523" s="36"/>
      <c r="J523" s="40"/>
      <c r="K523" s="36"/>
      <c r="L523" s="40"/>
      <c r="M523" s="36"/>
      <c r="N523" s="43">
        <v>28738.728249999996</v>
      </c>
      <c r="O523" s="44">
        <v>32007.13783</v>
      </c>
      <c r="P523" s="55" t="s">
        <v>2925</v>
      </c>
      <c r="Q523" s="60" t="s">
        <v>476</v>
      </c>
      <c r="R523" s="23"/>
      <c r="U523" s="29"/>
      <c r="V523" s="133"/>
      <c r="X523" s="29"/>
      <c r="Y523" s="133"/>
      <c r="AA523" s="126"/>
      <c r="AB523" s="126"/>
      <c r="AC523" s="131"/>
      <c r="AD523" s="131"/>
      <c r="AE523" s="133"/>
    </row>
    <row r="524" spans="1:31" ht="24.75" thickBot="1" x14ac:dyDescent="0.3">
      <c r="A524" s="82"/>
      <c r="B524" s="77"/>
      <c r="C524" s="138"/>
      <c r="D524" s="138"/>
      <c r="E524" s="138"/>
      <c r="F524" s="138"/>
      <c r="G524" s="138"/>
      <c r="H524" s="138"/>
      <c r="I524" s="36"/>
      <c r="J524" s="40"/>
      <c r="K524" s="36"/>
      <c r="L524" s="40"/>
      <c r="M524" s="36"/>
      <c r="N524" s="43"/>
      <c r="O524" s="44"/>
      <c r="P524" s="55" t="s">
        <v>2926</v>
      </c>
      <c r="Q524" s="60" t="s">
        <v>107</v>
      </c>
      <c r="R524" s="23"/>
      <c r="U524" s="29"/>
      <c r="V524" s="133"/>
      <c r="X524" s="29"/>
      <c r="Y524" s="133"/>
      <c r="AC524" s="131"/>
      <c r="AD524" s="131"/>
      <c r="AE524" s="133"/>
    </row>
    <row r="525" spans="1:31" ht="36.75" thickBot="1" x14ac:dyDescent="0.3">
      <c r="A525" s="82"/>
      <c r="B525" s="77"/>
      <c r="C525" s="138"/>
      <c r="D525" s="138"/>
      <c r="E525" s="138"/>
      <c r="F525" s="138"/>
      <c r="G525" s="138"/>
      <c r="H525" s="138"/>
      <c r="I525" s="36"/>
      <c r="J525" s="40"/>
      <c r="K525" s="36"/>
      <c r="L525" s="40"/>
      <c r="M525" s="36"/>
      <c r="N525" s="43"/>
      <c r="O525" s="44"/>
      <c r="P525" s="66" t="s">
        <v>3038</v>
      </c>
      <c r="Q525" s="60" t="s">
        <v>477</v>
      </c>
      <c r="R525" s="23"/>
      <c r="U525" s="29"/>
      <c r="V525" s="133"/>
      <c r="X525" s="29"/>
      <c r="Y525" s="133"/>
      <c r="AC525" s="131"/>
      <c r="AD525" s="131"/>
      <c r="AE525" s="133"/>
    </row>
    <row r="526" spans="1:31" ht="48.75" thickBot="1" x14ac:dyDescent="0.3">
      <c r="A526" s="82"/>
      <c r="B526" s="77" t="s">
        <v>2713</v>
      </c>
      <c r="C526" s="138"/>
      <c r="D526" s="138"/>
      <c r="E526" s="138"/>
      <c r="F526" s="138"/>
      <c r="G526" s="138"/>
      <c r="H526" s="138"/>
      <c r="I526" s="36"/>
      <c r="J526" s="40"/>
      <c r="K526" s="36"/>
      <c r="L526" s="40"/>
      <c r="M526" s="36"/>
      <c r="N526" s="43">
        <v>24864.652389999999</v>
      </c>
      <c r="O526" s="44">
        <v>28417.549439999999</v>
      </c>
      <c r="P526" s="55" t="s">
        <v>2927</v>
      </c>
      <c r="Q526" s="60" t="s">
        <v>478</v>
      </c>
      <c r="R526" s="23"/>
      <c r="U526" s="29"/>
      <c r="V526" s="133"/>
      <c r="X526" s="29"/>
      <c r="Y526" s="133"/>
      <c r="AA526" s="126"/>
      <c r="AB526" s="126"/>
      <c r="AC526" s="131"/>
      <c r="AD526" s="131"/>
      <c r="AE526" s="133"/>
    </row>
    <row r="527" spans="1:31" ht="24.75" thickBot="1" x14ac:dyDescent="0.3">
      <c r="A527" s="82"/>
      <c r="B527" s="77"/>
      <c r="C527" s="138"/>
      <c r="D527" s="138"/>
      <c r="E527" s="138"/>
      <c r="F527" s="138"/>
      <c r="G527" s="138"/>
      <c r="H527" s="138"/>
      <c r="I527" s="36"/>
      <c r="J527" s="40"/>
      <c r="K527" s="36"/>
      <c r="L527" s="40"/>
      <c r="M527" s="36"/>
      <c r="N527" s="43"/>
      <c r="O527" s="44"/>
      <c r="P527" s="55" t="s">
        <v>2928</v>
      </c>
      <c r="Q527" s="60" t="s">
        <v>479</v>
      </c>
      <c r="R527" s="23"/>
      <c r="U527" s="29"/>
      <c r="V527" s="133"/>
      <c r="X527" s="29"/>
      <c r="Y527" s="133"/>
      <c r="AC527" s="131"/>
      <c r="AD527" s="131"/>
      <c r="AE527" s="133"/>
    </row>
    <row r="528" spans="1:31" ht="16.5" thickBot="1" x14ac:dyDescent="0.3">
      <c r="A528" s="82"/>
      <c r="B528" s="77" t="s">
        <v>2712</v>
      </c>
      <c r="C528" s="138"/>
      <c r="D528" s="138"/>
      <c r="E528" s="138"/>
      <c r="F528" s="138"/>
      <c r="G528" s="138"/>
      <c r="H528" s="138"/>
      <c r="I528" s="36"/>
      <c r="J528" s="40"/>
      <c r="K528" s="36"/>
      <c r="L528" s="40"/>
      <c r="M528" s="36"/>
      <c r="N528" s="43">
        <v>22719.156370000001</v>
      </c>
      <c r="O528" s="44">
        <v>24664.085009999999</v>
      </c>
      <c r="P528" s="55" t="s">
        <v>2929</v>
      </c>
      <c r="Q528" s="60" t="s">
        <v>480</v>
      </c>
      <c r="R528" s="23"/>
      <c r="U528" s="29"/>
      <c r="V528" s="133"/>
      <c r="X528" s="29"/>
      <c r="Y528" s="133"/>
      <c r="AA528" s="126"/>
      <c r="AB528" s="126"/>
      <c r="AC528" s="131"/>
      <c r="AD528" s="131"/>
      <c r="AE528" s="133"/>
    </row>
    <row r="529" spans="1:31" ht="16.5" thickBot="1" x14ac:dyDescent="0.3">
      <c r="A529" s="82"/>
      <c r="B529" s="77" t="s">
        <v>2711</v>
      </c>
      <c r="C529" s="138"/>
      <c r="D529" s="138"/>
      <c r="E529" s="138"/>
      <c r="F529" s="138"/>
      <c r="G529" s="138"/>
      <c r="H529" s="138"/>
      <c r="I529" s="36"/>
      <c r="J529" s="40"/>
      <c r="K529" s="36"/>
      <c r="L529" s="40"/>
      <c r="M529" s="36"/>
      <c r="N529" s="43">
        <v>82139.375769999999</v>
      </c>
      <c r="O529" s="44">
        <v>89124.272030000022</v>
      </c>
      <c r="P529" s="55" t="s">
        <v>481</v>
      </c>
      <c r="Q529" s="60" t="s">
        <v>482</v>
      </c>
      <c r="R529" s="23"/>
      <c r="U529" s="29"/>
      <c r="V529" s="133"/>
      <c r="X529" s="29"/>
      <c r="Y529" s="133"/>
      <c r="AA529" s="126"/>
      <c r="AB529" s="126"/>
      <c r="AC529" s="131"/>
      <c r="AD529" s="131"/>
      <c r="AE529" s="133"/>
    </row>
    <row r="530" spans="1:31" ht="16.5" thickBot="1" x14ac:dyDescent="0.3">
      <c r="A530" s="82"/>
      <c r="B530" s="77"/>
      <c r="C530" s="138"/>
      <c r="D530" s="138"/>
      <c r="E530" s="138"/>
      <c r="F530" s="138"/>
      <c r="G530" s="138"/>
      <c r="H530" s="138"/>
      <c r="I530" s="36"/>
      <c r="J530" s="40"/>
      <c r="K530" s="36"/>
      <c r="L530" s="40"/>
      <c r="M530" s="36"/>
      <c r="N530" s="43"/>
      <c r="O530" s="44"/>
      <c r="P530" s="55" t="s">
        <v>483</v>
      </c>
      <c r="Q530" s="60" t="s">
        <v>484</v>
      </c>
      <c r="R530" s="23"/>
      <c r="U530" s="29"/>
      <c r="V530" s="133"/>
      <c r="X530" s="29"/>
      <c r="Y530" s="133"/>
      <c r="AC530" s="131"/>
      <c r="AD530" s="131"/>
      <c r="AE530" s="133"/>
    </row>
    <row r="531" spans="1:31" ht="36.75" thickBot="1" x14ac:dyDescent="0.3">
      <c r="A531" s="82"/>
      <c r="B531" s="77"/>
      <c r="C531" s="138"/>
      <c r="D531" s="138"/>
      <c r="E531" s="138"/>
      <c r="F531" s="138"/>
      <c r="G531" s="138"/>
      <c r="H531" s="138"/>
      <c r="I531" s="36"/>
      <c r="J531" s="40"/>
      <c r="K531" s="36"/>
      <c r="L531" s="40"/>
      <c r="M531" s="36"/>
      <c r="N531" s="43"/>
      <c r="O531" s="44"/>
      <c r="P531" s="55" t="s">
        <v>2930</v>
      </c>
      <c r="Q531" s="60" t="s">
        <v>476</v>
      </c>
      <c r="R531" s="23"/>
      <c r="U531" s="29"/>
      <c r="V531" s="133"/>
      <c r="X531" s="29"/>
      <c r="Y531" s="133"/>
      <c r="AC531" s="131"/>
      <c r="AD531" s="131"/>
      <c r="AE531" s="133"/>
    </row>
    <row r="532" spans="1:31" ht="120.75" thickBot="1" x14ac:dyDescent="0.3">
      <c r="A532" s="82"/>
      <c r="B532" s="77" t="s">
        <v>2710</v>
      </c>
      <c r="C532" s="138"/>
      <c r="D532" s="138"/>
      <c r="E532" s="138"/>
      <c r="F532" s="138"/>
      <c r="G532" s="138"/>
      <c r="H532" s="138"/>
      <c r="I532" s="36"/>
      <c r="J532" s="40"/>
      <c r="K532" s="36"/>
      <c r="L532" s="40"/>
      <c r="M532" s="36"/>
      <c r="N532" s="43">
        <v>42285.214670000001</v>
      </c>
      <c r="O532" s="44">
        <v>40770.223300000005</v>
      </c>
      <c r="P532" s="55" t="s">
        <v>2931</v>
      </c>
      <c r="Q532" s="68" t="s">
        <v>3039</v>
      </c>
      <c r="R532" s="23"/>
      <c r="U532" s="29"/>
      <c r="V532" s="133"/>
      <c r="X532" s="29"/>
      <c r="Y532" s="133"/>
      <c r="AA532" s="126"/>
      <c r="AB532" s="126"/>
      <c r="AC532" s="131"/>
      <c r="AD532" s="131"/>
      <c r="AE532" s="133"/>
    </row>
    <row r="533" spans="1:31" ht="84.75" thickBot="1" x14ac:dyDescent="0.3">
      <c r="A533" s="82"/>
      <c r="B533" s="77"/>
      <c r="C533" s="138"/>
      <c r="D533" s="138"/>
      <c r="E533" s="138"/>
      <c r="F533" s="138"/>
      <c r="G533" s="138"/>
      <c r="H533" s="138"/>
      <c r="I533" s="36"/>
      <c r="J533" s="40"/>
      <c r="K533" s="36"/>
      <c r="L533" s="40"/>
      <c r="M533" s="36"/>
      <c r="N533" s="43"/>
      <c r="O533" s="44"/>
      <c r="P533" s="55" t="s">
        <v>2932</v>
      </c>
      <c r="Q533" s="60" t="s">
        <v>3040</v>
      </c>
      <c r="R533" s="23"/>
      <c r="U533" s="29"/>
      <c r="V533" s="133"/>
      <c r="X533" s="29"/>
      <c r="Y533" s="133"/>
      <c r="AC533" s="131"/>
      <c r="AD533" s="131"/>
      <c r="AE533" s="133"/>
    </row>
    <row r="534" spans="1:31" ht="156.75" thickBot="1" x14ac:dyDescent="0.3">
      <c r="A534" s="82"/>
      <c r="B534" s="77"/>
      <c r="C534" s="138"/>
      <c r="D534" s="138"/>
      <c r="E534" s="138"/>
      <c r="F534" s="138"/>
      <c r="G534" s="138"/>
      <c r="H534" s="138"/>
      <c r="I534" s="36"/>
      <c r="J534" s="40"/>
      <c r="K534" s="36"/>
      <c r="L534" s="40"/>
      <c r="M534" s="36"/>
      <c r="N534" s="43"/>
      <c r="O534" s="44"/>
      <c r="P534" s="55" t="s">
        <v>2933</v>
      </c>
      <c r="Q534" s="68" t="s">
        <v>3041</v>
      </c>
      <c r="R534" s="23"/>
      <c r="U534" s="29"/>
      <c r="V534" s="133"/>
      <c r="X534" s="29"/>
      <c r="Y534" s="133"/>
      <c r="AC534" s="131"/>
      <c r="AD534" s="131"/>
      <c r="AE534" s="133"/>
    </row>
    <row r="535" spans="1:31" ht="16.5" thickBot="1" x14ac:dyDescent="0.3">
      <c r="A535" s="82"/>
      <c r="B535" s="77" t="s">
        <v>2709</v>
      </c>
      <c r="C535" s="138"/>
      <c r="D535" s="138"/>
      <c r="E535" s="138"/>
      <c r="F535" s="138"/>
      <c r="G535" s="138"/>
      <c r="H535" s="138"/>
      <c r="I535" s="36"/>
      <c r="J535" s="40"/>
      <c r="K535" s="36"/>
      <c r="L535" s="40"/>
      <c r="M535" s="36"/>
      <c r="N535" s="43">
        <v>10946.55796</v>
      </c>
      <c r="O535" s="44">
        <v>9030.5823499999988</v>
      </c>
      <c r="P535" s="55" t="s">
        <v>2934</v>
      </c>
      <c r="Q535" s="60" t="s">
        <v>107</v>
      </c>
      <c r="R535" s="23"/>
      <c r="U535" s="29"/>
      <c r="V535" s="133"/>
      <c r="X535" s="29"/>
      <c r="Y535" s="133"/>
      <c r="AA535" s="126"/>
      <c r="AB535" s="126"/>
      <c r="AC535" s="131"/>
      <c r="AD535" s="131"/>
      <c r="AE535" s="133"/>
    </row>
    <row r="536" spans="1:31" ht="24.75" thickBot="1" x14ac:dyDescent="0.3">
      <c r="A536" s="82"/>
      <c r="B536" s="75" t="s">
        <v>1094</v>
      </c>
      <c r="C536" s="138"/>
      <c r="D536" s="138"/>
      <c r="E536" s="138"/>
      <c r="F536" s="138"/>
      <c r="G536" s="138"/>
      <c r="H536" s="138"/>
      <c r="I536" s="36"/>
      <c r="J536" s="40"/>
      <c r="K536" s="36"/>
      <c r="L536" s="40"/>
      <c r="M536" s="36"/>
      <c r="N536" s="43">
        <v>35337.593340000007</v>
      </c>
      <c r="O536" s="44">
        <v>50267.873460000003</v>
      </c>
      <c r="P536" s="55" t="s">
        <v>2935</v>
      </c>
      <c r="Q536" s="60" t="s">
        <v>107</v>
      </c>
      <c r="R536" s="23"/>
      <c r="U536" s="29"/>
      <c r="V536" s="133"/>
      <c r="X536" s="29"/>
      <c r="Y536" s="133"/>
      <c r="AA536" s="126"/>
      <c r="AB536" s="126"/>
      <c r="AC536" s="131"/>
      <c r="AD536" s="131"/>
      <c r="AE536" s="133"/>
    </row>
    <row r="537" spans="1:31" ht="24.75" thickBot="1" x14ac:dyDescent="0.3">
      <c r="A537" s="82"/>
      <c r="B537" s="77"/>
      <c r="C537" s="138"/>
      <c r="D537" s="138"/>
      <c r="E537" s="138"/>
      <c r="F537" s="138"/>
      <c r="G537" s="138"/>
      <c r="H537" s="138"/>
      <c r="I537" s="36"/>
      <c r="J537" s="40"/>
      <c r="K537" s="36"/>
      <c r="L537" s="40"/>
      <c r="M537" s="36"/>
      <c r="N537" s="43"/>
      <c r="O537" s="44"/>
      <c r="P537" s="55" t="s">
        <v>2936</v>
      </c>
      <c r="Q537" s="60" t="s">
        <v>2941</v>
      </c>
      <c r="R537" s="23"/>
      <c r="U537" s="29"/>
      <c r="V537" s="133"/>
      <c r="X537" s="29"/>
      <c r="Y537" s="133"/>
      <c r="AC537" s="131"/>
      <c r="AD537" s="131"/>
      <c r="AE537" s="133"/>
    </row>
    <row r="538" spans="1:31" ht="36.75" thickBot="1" x14ac:dyDescent="0.3">
      <c r="A538" s="82"/>
      <c r="B538" s="77"/>
      <c r="C538" s="138"/>
      <c r="D538" s="138"/>
      <c r="E538" s="138"/>
      <c r="F538" s="138"/>
      <c r="G538" s="138"/>
      <c r="H538" s="138"/>
      <c r="I538" s="36"/>
      <c r="J538" s="40"/>
      <c r="K538" s="36"/>
      <c r="L538" s="40"/>
      <c r="M538" s="36"/>
      <c r="N538" s="43"/>
      <c r="O538" s="44"/>
      <c r="P538" s="55" t="s">
        <v>2937</v>
      </c>
      <c r="Q538" s="60" t="s">
        <v>107</v>
      </c>
      <c r="R538" s="23"/>
      <c r="U538" s="29"/>
      <c r="V538" s="133"/>
      <c r="X538" s="29"/>
      <c r="Y538" s="133"/>
      <c r="AC538" s="131"/>
      <c r="AD538" s="131"/>
      <c r="AE538" s="133"/>
    </row>
    <row r="539" spans="1:31" ht="24.75" thickBot="1" x14ac:dyDescent="0.3">
      <c r="A539" s="82"/>
      <c r="B539" s="77"/>
      <c r="C539" s="138"/>
      <c r="D539" s="138"/>
      <c r="E539" s="138"/>
      <c r="F539" s="138"/>
      <c r="G539" s="138"/>
      <c r="H539" s="138"/>
      <c r="I539" s="36"/>
      <c r="J539" s="40"/>
      <c r="K539" s="36"/>
      <c r="L539" s="40"/>
      <c r="M539" s="36"/>
      <c r="N539" s="43"/>
      <c r="O539" s="44"/>
      <c r="P539" s="55" t="s">
        <v>2938</v>
      </c>
      <c r="Q539" s="60" t="s">
        <v>485</v>
      </c>
      <c r="R539" s="23"/>
      <c r="U539" s="29"/>
      <c r="V539" s="133"/>
      <c r="X539" s="29"/>
      <c r="Y539" s="133"/>
      <c r="AC539" s="131"/>
      <c r="AD539" s="131"/>
      <c r="AE539" s="133"/>
    </row>
    <row r="540" spans="1:31" ht="84.75" thickBot="1" x14ac:dyDescent="0.3">
      <c r="A540" s="82"/>
      <c r="B540" s="77"/>
      <c r="C540" s="138"/>
      <c r="D540" s="138"/>
      <c r="E540" s="138"/>
      <c r="F540" s="138"/>
      <c r="G540" s="138"/>
      <c r="H540" s="138"/>
      <c r="I540" s="36"/>
      <c r="J540" s="40"/>
      <c r="K540" s="36"/>
      <c r="L540" s="40"/>
      <c r="M540" s="36"/>
      <c r="N540" s="43"/>
      <c r="O540" s="44"/>
      <c r="P540" s="55" t="s">
        <v>2939</v>
      </c>
      <c r="Q540" s="60" t="s">
        <v>2942</v>
      </c>
      <c r="R540" s="23"/>
      <c r="U540" s="29"/>
      <c r="V540" s="133"/>
      <c r="X540" s="29"/>
      <c r="Y540" s="133"/>
      <c r="AC540" s="131"/>
      <c r="AD540" s="131"/>
      <c r="AE540" s="133"/>
    </row>
    <row r="541" spans="1:31" ht="24.75" thickBot="1" x14ac:dyDescent="0.3">
      <c r="A541" s="82"/>
      <c r="B541" s="77"/>
      <c r="C541" s="138"/>
      <c r="D541" s="138"/>
      <c r="E541" s="138"/>
      <c r="F541" s="138"/>
      <c r="G541" s="138"/>
      <c r="H541" s="138"/>
      <c r="I541" s="36"/>
      <c r="J541" s="40"/>
      <c r="K541" s="36"/>
      <c r="L541" s="40"/>
      <c r="M541" s="36"/>
      <c r="N541" s="43"/>
      <c r="O541" s="44"/>
      <c r="P541" s="55" t="s">
        <v>2940</v>
      </c>
      <c r="Q541" s="60" t="s">
        <v>107</v>
      </c>
      <c r="R541" s="23"/>
      <c r="U541" s="29"/>
      <c r="V541" s="133"/>
      <c r="X541" s="29"/>
      <c r="Y541" s="133"/>
      <c r="AC541" s="131"/>
      <c r="AD541" s="131"/>
      <c r="AE541" s="133"/>
    </row>
    <row r="542" spans="1:31" ht="16.5" thickBot="1" x14ac:dyDescent="0.3">
      <c r="A542" s="147" t="s">
        <v>46</v>
      </c>
      <c r="B542" s="148"/>
      <c r="C542" s="6">
        <f>SUM(C543:C578)</f>
        <v>6300</v>
      </c>
      <c r="D542" s="6">
        <f t="shared" ref="D542:H542" si="35">SUM(D543:D578)</f>
        <v>40511</v>
      </c>
      <c r="E542" s="6">
        <f t="shared" si="35"/>
        <v>182576</v>
      </c>
      <c r="F542" s="6">
        <f t="shared" si="35"/>
        <v>182576</v>
      </c>
      <c r="G542" s="6">
        <f t="shared" si="35"/>
        <v>182576</v>
      </c>
      <c r="H542" s="6">
        <f t="shared" si="35"/>
        <v>182576</v>
      </c>
      <c r="I542" s="160" t="s">
        <v>2569</v>
      </c>
      <c r="J542" s="160"/>
      <c r="K542" s="160"/>
      <c r="L542" s="160"/>
      <c r="M542" s="160"/>
      <c r="N542" s="6">
        <f>SUM(N543:N578)</f>
        <v>23953006.862410005</v>
      </c>
      <c r="O542" s="6">
        <f>SUM(O543:O578)</f>
        <v>22667121.472929999</v>
      </c>
      <c r="P542" s="59"/>
      <c r="Q542" s="59"/>
      <c r="R542" s="4"/>
      <c r="U542" s="29"/>
      <c r="V542" s="133"/>
      <c r="X542" s="29"/>
      <c r="Y542" s="133"/>
      <c r="AA542" s="127"/>
      <c r="AB542" s="127"/>
      <c r="AC542" s="131"/>
      <c r="AD542" s="131"/>
      <c r="AE542" s="133"/>
    </row>
    <row r="543" spans="1:31" ht="36.75" thickBot="1" x14ac:dyDescent="0.3">
      <c r="A543" s="82"/>
      <c r="B543" s="77" t="s">
        <v>2697</v>
      </c>
      <c r="C543" s="41">
        <v>5700</v>
      </c>
      <c r="D543" s="40">
        <v>13589</v>
      </c>
      <c r="E543" s="41">
        <v>33431</v>
      </c>
      <c r="F543" s="40">
        <v>33431</v>
      </c>
      <c r="G543" s="41">
        <v>33431</v>
      </c>
      <c r="H543" s="40">
        <v>33431</v>
      </c>
      <c r="I543" s="36"/>
      <c r="J543" s="40"/>
      <c r="K543" s="36"/>
      <c r="L543" s="40"/>
      <c r="M543" s="36"/>
      <c r="N543" s="43">
        <v>904893.94260999991</v>
      </c>
      <c r="O543" s="44">
        <v>883178.30657999997</v>
      </c>
      <c r="P543" s="66" t="s">
        <v>3085</v>
      </c>
      <c r="Q543" s="60" t="s">
        <v>498</v>
      </c>
      <c r="R543" s="23"/>
      <c r="U543" s="29"/>
      <c r="V543" s="133"/>
      <c r="X543" s="29"/>
      <c r="Y543" s="133"/>
      <c r="AA543" s="126"/>
      <c r="AB543" s="126"/>
      <c r="AC543" s="131"/>
      <c r="AD543" s="131"/>
      <c r="AE543" s="133"/>
    </row>
    <row r="544" spans="1:31" ht="73.5" customHeight="1" thickBot="1" x14ac:dyDescent="0.3">
      <c r="A544" s="82"/>
      <c r="B544" s="77"/>
      <c r="C544" s="41"/>
      <c r="D544" s="40"/>
      <c r="E544" s="41"/>
      <c r="F544" s="40"/>
      <c r="G544" s="41"/>
      <c r="H544" s="40"/>
      <c r="I544" s="36"/>
      <c r="J544" s="40"/>
      <c r="K544" s="36"/>
      <c r="L544" s="40"/>
      <c r="M544" s="36"/>
      <c r="N544" s="43"/>
      <c r="O544" s="44"/>
      <c r="P544" s="66" t="s">
        <v>3086</v>
      </c>
      <c r="Q544" s="60" t="s">
        <v>499</v>
      </c>
      <c r="R544" s="23"/>
      <c r="U544" s="29"/>
      <c r="V544" s="133"/>
      <c r="X544" s="29"/>
      <c r="Y544" s="133"/>
      <c r="AC544" s="131"/>
      <c r="AD544" s="131"/>
      <c r="AE544" s="133"/>
    </row>
    <row r="545" spans="1:31" ht="24.75" thickBot="1" x14ac:dyDescent="0.3">
      <c r="A545" s="82"/>
      <c r="B545" s="77"/>
      <c r="C545" s="41"/>
      <c r="D545" s="40"/>
      <c r="E545" s="41"/>
      <c r="F545" s="40"/>
      <c r="G545" s="41"/>
      <c r="H545" s="40"/>
      <c r="I545" s="36"/>
      <c r="J545" s="40"/>
      <c r="K545" s="36"/>
      <c r="L545" s="40"/>
      <c r="M545" s="36"/>
      <c r="N545" s="43"/>
      <c r="O545" s="44"/>
      <c r="P545" s="66" t="s">
        <v>3087</v>
      </c>
      <c r="Q545" s="60" t="s">
        <v>500</v>
      </c>
      <c r="R545" s="23"/>
      <c r="U545" s="29"/>
      <c r="V545" s="133"/>
      <c r="X545" s="29"/>
      <c r="Y545" s="133"/>
      <c r="AC545" s="131"/>
      <c r="AD545" s="131"/>
      <c r="AE545" s="133"/>
    </row>
    <row r="546" spans="1:31" ht="24.75" thickBot="1" x14ac:dyDescent="0.3">
      <c r="A546" s="82"/>
      <c r="B546" s="77" t="s">
        <v>2696</v>
      </c>
      <c r="C546" s="41">
        <v>0</v>
      </c>
      <c r="D546" s="40">
        <v>1303</v>
      </c>
      <c r="E546" s="41">
        <v>5204</v>
      </c>
      <c r="F546" s="40">
        <v>5204</v>
      </c>
      <c r="G546" s="41">
        <v>5204</v>
      </c>
      <c r="H546" s="40">
        <v>5204</v>
      </c>
      <c r="I546" s="36"/>
      <c r="J546" s="40"/>
      <c r="K546" s="36"/>
      <c r="L546" s="40"/>
      <c r="M546" s="36"/>
      <c r="N546" s="43">
        <v>771931.35311999999</v>
      </c>
      <c r="O546" s="44">
        <v>650081.30147999991</v>
      </c>
      <c r="P546" s="66" t="s">
        <v>3088</v>
      </c>
      <c r="Q546" s="60" t="s">
        <v>501</v>
      </c>
      <c r="R546" s="23"/>
      <c r="U546" s="29"/>
      <c r="V546" s="133"/>
      <c r="X546" s="29"/>
      <c r="Y546" s="133"/>
      <c r="AA546" s="126"/>
      <c r="AB546" s="126"/>
      <c r="AC546" s="131"/>
      <c r="AD546" s="131"/>
      <c r="AE546" s="133"/>
    </row>
    <row r="547" spans="1:31" ht="24.75" thickBot="1" x14ac:dyDescent="0.3">
      <c r="A547" s="82"/>
      <c r="B547" s="77"/>
      <c r="C547" s="41"/>
      <c r="D547" s="40"/>
      <c r="E547" s="41"/>
      <c r="F547" s="40"/>
      <c r="G547" s="41"/>
      <c r="H547" s="40"/>
      <c r="I547" s="36"/>
      <c r="J547" s="40"/>
      <c r="K547" s="36"/>
      <c r="L547" s="40"/>
      <c r="M547" s="36"/>
      <c r="N547" s="43"/>
      <c r="O547" s="44"/>
      <c r="P547" s="66" t="s">
        <v>3089</v>
      </c>
      <c r="Q547" s="60" t="s">
        <v>502</v>
      </c>
      <c r="R547" s="23"/>
      <c r="U547" s="29"/>
      <c r="V547" s="133"/>
      <c r="X547" s="29"/>
      <c r="Y547" s="133"/>
      <c r="AC547" s="131"/>
      <c r="AD547" s="131"/>
      <c r="AE547" s="133"/>
    </row>
    <row r="548" spans="1:31" ht="36.75" thickBot="1" x14ac:dyDescent="0.3">
      <c r="A548" s="82"/>
      <c r="B548" s="77"/>
      <c r="C548" s="41"/>
      <c r="D548" s="40"/>
      <c r="E548" s="41"/>
      <c r="F548" s="40"/>
      <c r="G548" s="41"/>
      <c r="H548" s="40"/>
      <c r="I548" s="36"/>
      <c r="J548" s="40"/>
      <c r="K548" s="36"/>
      <c r="L548" s="40"/>
      <c r="M548" s="36"/>
      <c r="N548" s="43"/>
      <c r="O548" s="44"/>
      <c r="P548" s="55" t="s">
        <v>503</v>
      </c>
      <c r="Q548" s="60"/>
      <c r="R548" s="23"/>
      <c r="U548" s="29"/>
      <c r="V548" s="133"/>
      <c r="X548" s="29"/>
      <c r="Y548" s="133"/>
      <c r="AC548" s="131"/>
      <c r="AD548" s="131"/>
      <c r="AE548" s="133"/>
    </row>
    <row r="549" spans="1:31" ht="48.75" thickBot="1" x14ac:dyDescent="0.3">
      <c r="A549" s="82"/>
      <c r="B549" s="77"/>
      <c r="C549" s="41"/>
      <c r="D549" s="40"/>
      <c r="E549" s="41"/>
      <c r="F549" s="40"/>
      <c r="G549" s="41"/>
      <c r="H549" s="40"/>
      <c r="I549" s="36"/>
      <c r="J549" s="40"/>
      <c r="K549" s="36"/>
      <c r="L549" s="40"/>
      <c r="M549" s="36"/>
      <c r="N549" s="43"/>
      <c r="O549" s="44"/>
      <c r="P549" s="66" t="s">
        <v>3090</v>
      </c>
      <c r="Q549" s="60" t="s">
        <v>504</v>
      </c>
      <c r="R549" s="23"/>
      <c r="U549" s="29"/>
      <c r="V549" s="133"/>
      <c r="X549" s="29"/>
      <c r="Y549" s="133"/>
      <c r="AC549" s="131"/>
      <c r="AD549" s="131"/>
      <c r="AE549" s="133"/>
    </row>
    <row r="550" spans="1:31" ht="24.75" thickBot="1" x14ac:dyDescent="0.3">
      <c r="A550" s="82"/>
      <c r="B550" s="77"/>
      <c r="C550" s="41"/>
      <c r="D550" s="40"/>
      <c r="E550" s="41"/>
      <c r="F550" s="40"/>
      <c r="G550" s="41"/>
      <c r="H550" s="40"/>
      <c r="I550" s="36"/>
      <c r="J550" s="40"/>
      <c r="K550" s="36"/>
      <c r="L550" s="40"/>
      <c r="M550" s="36"/>
      <c r="N550" s="43"/>
      <c r="O550" s="44"/>
      <c r="P550" s="66" t="s">
        <v>3091</v>
      </c>
      <c r="Q550" s="60" t="s">
        <v>505</v>
      </c>
      <c r="R550" s="23"/>
      <c r="U550" s="29"/>
      <c r="V550" s="133"/>
      <c r="X550" s="29"/>
      <c r="Y550" s="133"/>
      <c r="AC550" s="131"/>
      <c r="AD550" s="131"/>
      <c r="AE550" s="133"/>
    </row>
    <row r="551" spans="1:31" ht="36.75" thickBot="1" x14ac:dyDescent="0.3">
      <c r="A551" s="82"/>
      <c r="B551" s="77"/>
      <c r="C551" s="41"/>
      <c r="D551" s="40"/>
      <c r="E551" s="41"/>
      <c r="F551" s="40"/>
      <c r="G551" s="41"/>
      <c r="H551" s="40"/>
      <c r="I551" s="36"/>
      <c r="J551" s="40"/>
      <c r="K551" s="36"/>
      <c r="L551" s="40"/>
      <c r="M551" s="36"/>
      <c r="N551" s="43"/>
      <c r="O551" s="44"/>
      <c r="P551" s="66" t="s">
        <v>3092</v>
      </c>
      <c r="Q551" s="60" t="s">
        <v>506</v>
      </c>
      <c r="R551" s="23"/>
      <c r="U551" s="29"/>
      <c r="V551" s="133"/>
      <c r="X551" s="29"/>
      <c r="Y551" s="133"/>
      <c r="AC551" s="131"/>
      <c r="AD551" s="131"/>
      <c r="AE551" s="133"/>
    </row>
    <row r="552" spans="1:31" ht="36.75" thickBot="1" x14ac:dyDescent="0.3">
      <c r="A552" s="82"/>
      <c r="B552" s="77" t="s">
        <v>2695</v>
      </c>
      <c r="C552" s="41">
        <v>400</v>
      </c>
      <c r="D552" s="40">
        <v>7684</v>
      </c>
      <c r="E552" s="41">
        <v>15027</v>
      </c>
      <c r="F552" s="40">
        <v>15027</v>
      </c>
      <c r="G552" s="41">
        <v>15027</v>
      </c>
      <c r="H552" s="40">
        <v>15027</v>
      </c>
      <c r="I552" s="36"/>
      <c r="J552" s="40"/>
      <c r="K552" s="36"/>
      <c r="L552" s="40"/>
      <c r="M552" s="36"/>
      <c r="N552" s="43">
        <v>110701.31737999999</v>
      </c>
      <c r="O552" s="44">
        <v>83465.477240000007</v>
      </c>
      <c r="P552" s="66" t="s">
        <v>3092</v>
      </c>
      <c r="Q552" s="60" t="s">
        <v>122</v>
      </c>
      <c r="R552" s="23"/>
      <c r="U552" s="29"/>
      <c r="V552" s="133"/>
      <c r="X552" s="29"/>
      <c r="Y552" s="133"/>
      <c r="AA552" s="126"/>
      <c r="AB552" s="126"/>
      <c r="AC552" s="131"/>
      <c r="AD552" s="131"/>
      <c r="AE552" s="133"/>
    </row>
    <row r="553" spans="1:31" ht="52.5" customHeight="1" thickBot="1" x14ac:dyDescent="0.3">
      <c r="A553" s="82"/>
      <c r="B553" s="77"/>
      <c r="C553" s="41"/>
      <c r="D553" s="40"/>
      <c r="E553" s="41"/>
      <c r="F553" s="40"/>
      <c r="G553" s="41"/>
      <c r="H553" s="40"/>
      <c r="I553" s="36"/>
      <c r="J553" s="40"/>
      <c r="K553" s="36"/>
      <c r="L553" s="40"/>
      <c r="M553" s="36"/>
      <c r="N553" s="43"/>
      <c r="O553" s="44"/>
      <c r="P553" s="66" t="s">
        <v>3093</v>
      </c>
      <c r="Q553" s="60" t="s">
        <v>178</v>
      </c>
      <c r="R553" s="23"/>
      <c r="U553" s="29"/>
      <c r="V553" s="133"/>
      <c r="X553" s="29"/>
      <c r="Y553" s="133"/>
      <c r="AC553" s="131"/>
      <c r="AD553" s="131"/>
      <c r="AE553" s="133"/>
    </row>
    <row r="554" spans="1:31" ht="36.75" thickBot="1" x14ac:dyDescent="0.3">
      <c r="A554" s="82"/>
      <c r="B554" s="77"/>
      <c r="C554" s="41"/>
      <c r="D554" s="40"/>
      <c r="E554" s="41"/>
      <c r="F554" s="40"/>
      <c r="G554" s="41"/>
      <c r="H554" s="40"/>
      <c r="I554" s="36"/>
      <c r="J554" s="40"/>
      <c r="K554" s="36"/>
      <c r="L554" s="40"/>
      <c r="M554" s="36"/>
      <c r="N554" s="43"/>
      <c r="O554" s="44"/>
      <c r="P554" s="66" t="s">
        <v>3094</v>
      </c>
      <c r="Q554" s="60" t="s">
        <v>178</v>
      </c>
      <c r="R554" s="23"/>
      <c r="U554" s="29"/>
      <c r="V554" s="133"/>
      <c r="X554" s="29"/>
      <c r="Y554" s="133"/>
      <c r="AC554" s="131"/>
      <c r="AD554" s="131"/>
      <c r="AE554" s="133"/>
    </row>
    <row r="555" spans="1:31" ht="36.75" thickBot="1" x14ac:dyDescent="0.3">
      <c r="A555" s="82"/>
      <c r="B555" s="77"/>
      <c r="C555" s="41"/>
      <c r="D555" s="40"/>
      <c r="E555" s="41"/>
      <c r="F555" s="40"/>
      <c r="G555" s="41"/>
      <c r="H555" s="40"/>
      <c r="I555" s="36"/>
      <c r="J555" s="40"/>
      <c r="K555" s="36"/>
      <c r="L555" s="40"/>
      <c r="M555" s="36"/>
      <c r="N555" s="43"/>
      <c r="O555" s="44"/>
      <c r="P555" s="66" t="s">
        <v>3095</v>
      </c>
      <c r="Q555" s="60" t="s">
        <v>507</v>
      </c>
      <c r="R555" s="23"/>
      <c r="U555" s="29"/>
      <c r="V555" s="133"/>
      <c r="X555" s="29"/>
      <c r="Y555" s="133"/>
      <c r="AC555" s="131"/>
      <c r="AD555" s="131"/>
      <c r="AE555" s="133"/>
    </row>
    <row r="556" spans="1:31" ht="48.75" thickBot="1" x14ac:dyDescent="0.3">
      <c r="A556" s="82"/>
      <c r="B556" s="77" t="s">
        <v>2694</v>
      </c>
      <c r="C556" s="41">
        <v>0</v>
      </c>
      <c r="D556" s="40">
        <v>927</v>
      </c>
      <c r="E556" s="41">
        <v>16797</v>
      </c>
      <c r="F556" s="40">
        <v>16797</v>
      </c>
      <c r="G556" s="41">
        <v>16797</v>
      </c>
      <c r="H556" s="40">
        <v>16797</v>
      </c>
      <c r="I556" s="36"/>
      <c r="J556" s="40"/>
      <c r="K556" s="36"/>
      <c r="L556" s="40"/>
      <c r="M556" s="36"/>
      <c r="N556" s="43">
        <v>20457557.992060006</v>
      </c>
      <c r="O556" s="44">
        <v>19189408.333330002</v>
      </c>
      <c r="P556" s="66" t="s">
        <v>3096</v>
      </c>
      <c r="Q556" s="60" t="s">
        <v>2855</v>
      </c>
      <c r="R556" s="23"/>
      <c r="U556" s="29"/>
      <c r="V556" s="133"/>
      <c r="X556" s="29"/>
      <c r="Y556" s="133"/>
      <c r="AA556" s="126"/>
      <c r="AB556" s="126"/>
      <c r="AC556" s="131"/>
      <c r="AD556" s="131"/>
      <c r="AE556" s="133"/>
    </row>
    <row r="557" spans="1:31" ht="24.75" thickBot="1" x14ac:dyDescent="0.3">
      <c r="A557" s="82"/>
      <c r="B557" s="77"/>
      <c r="C557" s="41"/>
      <c r="D557" s="40"/>
      <c r="E557" s="41"/>
      <c r="F557" s="40"/>
      <c r="G557" s="41"/>
      <c r="H557" s="40"/>
      <c r="I557" s="36"/>
      <c r="J557" s="40"/>
      <c r="K557" s="36"/>
      <c r="L557" s="40"/>
      <c r="M557" s="36"/>
      <c r="N557" s="43"/>
      <c r="O557" s="44"/>
      <c r="P557" s="66" t="s">
        <v>3097</v>
      </c>
      <c r="Q557" s="60" t="s">
        <v>508</v>
      </c>
      <c r="R557" s="23"/>
      <c r="U557" s="29"/>
      <c r="V557" s="133"/>
      <c r="X557" s="29"/>
      <c r="Y557" s="133"/>
      <c r="AC557" s="131"/>
      <c r="AD557" s="131"/>
      <c r="AE557" s="133"/>
    </row>
    <row r="558" spans="1:31" ht="24.75" thickBot="1" x14ac:dyDescent="0.3">
      <c r="A558" s="82"/>
      <c r="B558" s="77"/>
      <c r="C558" s="41"/>
      <c r="D558" s="40"/>
      <c r="E558" s="41"/>
      <c r="F558" s="40"/>
      <c r="G558" s="41"/>
      <c r="H558" s="40"/>
      <c r="I558" s="36"/>
      <c r="J558" s="40"/>
      <c r="K558" s="36"/>
      <c r="L558" s="40"/>
      <c r="M558" s="36"/>
      <c r="N558" s="43"/>
      <c r="O558" s="44"/>
      <c r="P558" s="66" t="s">
        <v>3098</v>
      </c>
      <c r="Q558" s="60" t="s">
        <v>509</v>
      </c>
      <c r="R558" s="23"/>
      <c r="U558" s="29"/>
      <c r="V558" s="133"/>
      <c r="X558" s="29"/>
      <c r="Y558" s="133"/>
      <c r="AC558" s="131"/>
      <c r="AD558" s="131"/>
      <c r="AE558" s="133"/>
    </row>
    <row r="559" spans="1:31" ht="24.75" thickBot="1" x14ac:dyDescent="0.3">
      <c r="A559" s="82"/>
      <c r="B559" s="77"/>
      <c r="C559" s="41"/>
      <c r="D559" s="40"/>
      <c r="E559" s="41"/>
      <c r="F559" s="40"/>
      <c r="G559" s="41"/>
      <c r="H559" s="40"/>
      <c r="I559" s="36"/>
      <c r="J559" s="40"/>
      <c r="K559" s="36"/>
      <c r="L559" s="40"/>
      <c r="M559" s="36"/>
      <c r="N559" s="43"/>
      <c r="O559" s="44"/>
      <c r="P559" s="55" t="s">
        <v>510</v>
      </c>
      <c r="Q559" s="60" t="s">
        <v>511</v>
      </c>
      <c r="R559" s="23"/>
      <c r="U559" s="29"/>
      <c r="V559" s="133"/>
      <c r="X559" s="29"/>
      <c r="Y559" s="133"/>
      <c r="AC559" s="131"/>
      <c r="AD559" s="131"/>
      <c r="AE559" s="133"/>
    </row>
    <row r="560" spans="1:31" ht="36.75" thickBot="1" x14ac:dyDescent="0.3">
      <c r="A560" s="82"/>
      <c r="B560" s="77" t="s">
        <v>2693</v>
      </c>
      <c r="C560" s="41">
        <v>0</v>
      </c>
      <c r="D560" s="40">
        <v>1265</v>
      </c>
      <c r="E560" s="41">
        <v>3883</v>
      </c>
      <c r="F560" s="40">
        <v>3883</v>
      </c>
      <c r="G560" s="41">
        <v>3883</v>
      </c>
      <c r="H560" s="40">
        <v>3883</v>
      </c>
      <c r="I560" s="36"/>
      <c r="J560" s="40"/>
      <c r="K560" s="36"/>
      <c r="L560" s="40"/>
      <c r="M560" s="36"/>
      <c r="N560" s="43">
        <v>1474354.45358</v>
      </c>
      <c r="O560" s="44">
        <v>1408807.4741500001</v>
      </c>
      <c r="P560" s="66" t="s">
        <v>3099</v>
      </c>
      <c r="Q560" s="60" t="s">
        <v>512</v>
      </c>
      <c r="R560" s="23"/>
      <c r="U560" s="29"/>
      <c r="V560" s="133"/>
      <c r="X560" s="29"/>
      <c r="Y560" s="133"/>
      <c r="AA560" s="126"/>
      <c r="AB560" s="126"/>
      <c r="AC560" s="131"/>
      <c r="AD560" s="131"/>
      <c r="AE560" s="133"/>
    </row>
    <row r="561" spans="1:31" ht="24.75" thickBot="1" x14ac:dyDescent="0.3">
      <c r="A561" s="82"/>
      <c r="B561" s="77"/>
      <c r="C561" s="41"/>
      <c r="D561" s="40"/>
      <c r="E561" s="41"/>
      <c r="F561" s="40"/>
      <c r="G561" s="41"/>
      <c r="H561" s="40"/>
      <c r="I561" s="36"/>
      <c r="J561" s="40"/>
      <c r="K561" s="36"/>
      <c r="L561" s="40"/>
      <c r="M561" s="36"/>
      <c r="N561" s="43"/>
      <c r="O561" s="44"/>
      <c r="P561" s="66" t="s">
        <v>3100</v>
      </c>
      <c r="Q561" s="60" t="s">
        <v>513</v>
      </c>
      <c r="R561" s="23"/>
      <c r="U561" s="29"/>
      <c r="V561" s="133"/>
      <c r="X561" s="29"/>
      <c r="Y561" s="133"/>
      <c r="AC561" s="131"/>
      <c r="AD561" s="131"/>
      <c r="AE561" s="133"/>
    </row>
    <row r="562" spans="1:31" ht="24.75" thickBot="1" x14ac:dyDescent="0.3">
      <c r="A562" s="82"/>
      <c r="B562" s="77"/>
      <c r="C562" s="41"/>
      <c r="D562" s="40"/>
      <c r="E562" s="41"/>
      <c r="F562" s="40"/>
      <c r="G562" s="41"/>
      <c r="H562" s="40"/>
      <c r="I562" s="36"/>
      <c r="J562" s="40"/>
      <c r="K562" s="36"/>
      <c r="L562" s="40"/>
      <c r="M562" s="36"/>
      <c r="N562" s="43"/>
      <c r="O562" s="44"/>
      <c r="P562" s="66" t="s">
        <v>3101</v>
      </c>
      <c r="Q562" s="60" t="s">
        <v>513</v>
      </c>
      <c r="R562" s="23"/>
      <c r="U562" s="29"/>
      <c r="V562" s="133"/>
      <c r="X562" s="29"/>
      <c r="Y562" s="133"/>
      <c r="AC562" s="131"/>
      <c r="AD562" s="131"/>
      <c r="AE562" s="133"/>
    </row>
    <row r="563" spans="1:31" ht="24.75" thickBot="1" x14ac:dyDescent="0.3">
      <c r="A563" s="82"/>
      <c r="B563" s="77"/>
      <c r="C563" s="41"/>
      <c r="D563" s="40"/>
      <c r="E563" s="41"/>
      <c r="F563" s="40"/>
      <c r="G563" s="41"/>
      <c r="H563" s="40"/>
      <c r="I563" s="36"/>
      <c r="J563" s="40"/>
      <c r="K563" s="36"/>
      <c r="L563" s="40"/>
      <c r="M563" s="36"/>
      <c r="N563" s="43"/>
      <c r="O563" s="44"/>
      <c r="P563" s="66" t="s">
        <v>3102</v>
      </c>
      <c r="Q563" s="60" t="s">
        <v>514</v>
      </c>
      <c r="R563" s="23"/>
      <c r="U563" s="29"/>
      <c r="V563" s="133"/>
      <c r="X563" s="29"/>
      <c r="Y563" s="133"/>
      <c r="AC563" s="131"/>
      <c r="AD563" s="131"/>
      <c r="AE563" s="133"/>
    </row>
    <row r="564" spans="1:31" ht="24.75" thickBot="1" x14ac:dyDescent="0.3">
      <c r="A564" s="82"/>
      <c r="B564" s="77"/>
      <c r="C564" s="41"/>
      <c r="D564" s="40"/>
      <c r="E564" s="41"/>
      <c r="F564" s="40"/>
      <c r="G564" s="41"/>
      <c r="H564" s="40"/>
      <c r="I564" s="36"/>
      <c r="J564" s="40"/>
      <c r="K564" s="36"/>
      <c r="L564" s="40"/>
      <c r="M564" s="36"/>
      <c r="N564" s="43"/>
      <c r="O564" s="44"/>
      <c r="P564" s="66" t="s">
        <v>3103</v>
      </c>
      <c r="Q564" s="60" t="s">
        <v>515</v>
      </c>
      <c r="R564" s="23"/>
      <c r="U564" s="29"/>
      <c r="V564" s="133"/>
      <c r="X564" s="29"/>
      <c r="Y564" s="133"/>
      <c r="AC564" s="131"/>
      <c r="AD564" s="131"/>
      <c r="AE564" s="133"/>
    </row>
    <row r="565" spans="1:31" ht="24.75" thickBot="1" x14ac:dyDescent="0.3">
      <c r="A565" s="82"/>
      <c r="B565" s="77" t="s">
        <v>2692</v>
      </c>
      <c r="C565" s="41">
        <v>0</v>
      </c>
      <c r="D565" s="40">
        <v>1237</v>
      </c>
      <c r="E565" s="41">
        <v>13305</v>
      </c>
      <c r="F565" s="40">
        <v>13305</v>
      </c>
      <c r="G565" s="41">
        <v>13305</v>
      </c>
      <c r="H565" s="40">
        <v>13305</v>
      </c>
      <c r="I565" s="36"/>
      <c r="J565" s="40"/>
      <c r="K565" s="36"/>
      <c r="L565" s="40"/>
      <c r="M565" s="36"/>
      <c r="N565" s="43">
        <v>26389.662479999995</v>
      </c>
      <c r="O565" s="44">
        <v>146385.01581000001</v>
      </c>
      <c r="P565" s="66" t="s">
        <v>3104</v>
      </c>
      <c r="Q565" s="60" t="s">
        <v>513</v>
      </c>
      <c r="R565" s="23"/>
      <c r="U565" s="29"/>
      <c r="V565" s="133"/>
      <c r="X565" s="29"/>
      <c r="Y565" s="133"/>
      <c r="AA565" s="126"/>
      <c r="AB565" s="126"/>
      <c r="AC565" s="131"/>
      <c r="AD565" s="131"/>
      <c r="AE565" s="133"/>
    </row>
    <row r="566" spans="1:31" ht="24.75" thickBot="1" x14ac:dyDescent="0.3">
      <c r="A566" s="82"/>
      <c r="B566" s="77"/>
      <c r="C566" s="41"/>
      <c r="D566" s="40"/>
      <c r="E566" s="41"/>
      <c r="F566" s="40"/>
      <c r="G566" s="41"/>
      <c r="H566" s="40"/>
      <c r="I566" s="36"/>
      <c r="J566" s="40"/>
      <c r="K566" s="36"/>
      <c r="L566" s="40"/>
      <c r="M566" s="36"/>
      <c r="N566" s="43"/>
      <c r="O566" s="44"/>
      <c r="P566" s="66" t="s">
        <v>3105</v>
      </c>
      <c r="Q566" s="60" t="s">
        <v>516</v>
      </c>
      <c r="R566" s="23"/>
      <c r="U566" s="29"/>
      <c r="V566" s="133"/>
      <c r="X566" s="29"/>
      <c r="Y566" s="133"/>
      <c r="AC566" s="131"/>
      <c r="AD566" s="131"/>
      <c r="AE566" s="133"/>
    </row>
    <row r="567" spans="1:31" ht="24.75" thickBot="1" x14ac:dyDescent="0.3">
      <c r="A567" s="82"/>
      <c r="B567" s="77"/>
      <c r="C567" s="41"/>
      <c r="D567" s="40"/>
      <c r="E567" s="41"/>
      <c r="F567" s="40"/>
      <c r="G567" s="41"/>
      <c r="H567" s="40"/>
      <c r="I567" s="36"/>
      <c r="J567" s="40"/>
      <c r="K567" s="36"/>
      <c r="L567" s="40"/>
      <c r="M567" s="36"/>
      <c r="N567" s="43"/>
      <c r="O567" s="44"/>
      <c r="P567" s="66" t="s">
        <v>3106</v>
      </c>
      <c r="Q567" s="60" t="s">
        <v>122</v>
      </c>
      <c r="R567" s="23"/>
      <c r="U567" s="29"/>
      <c r="V567" s="133"/>
      <c r="X567" s="29"/>
      <c r="Y567" s="133"/>
      <c r="AC567" s="131"/>
      <c r="AD567" s="131"/>
      <c r="AE567" s="133"/>
    </row>
    <row r="568" spans="1:31" ht="36.75" thickBot="1" x14ac:dyDescent="0.3">
      <c r="A568" s="82"/>
      <c r="B568" s="77" t="s">
        <v>2691</v>
      </c>
      <c r="C568" s="41">
        <v>0</v>
      </c>
      <c r="D568" s="40">
        <v>1671</v>
      </c>
      <c r="E568" s="41">
        <v>43747</v>
      </c>
      <c r="F568" s="40">
        <v>43747</v>
      </c>
      <c r="G568" s="41">
        <v>43747</v>
      </c>
      <c r="H568" s="40">
        <v>43747</v>
      </c>
      <c r="I568" s="36"/>
      <c r="J568" s="40"/>
      <c r="K568" s="36"/>
      <c r="L568" s="40"/>
      <c r="M568" s="36"/>
      <c r="N568" s="43">
        <v>117624.85849000001</v>
      </c>
      <c r="O568" s="44">
        <v>177040.29752000005</v>
      </c>
      <c r="P568" s="66" t="s">
        <v>3107</v>
      </c>
      <c r="Q568" s="60" t="s">
        <v>101</v>
      </c>
      <c r="R568" s="23"/>
      <c r="U568" s="29"/>
      <c r="V568" s="133"/>
      <c r="X568" s="29"/>
      <c r="Y568" s="133"/>
      <c r="AA568" s="126"/>
      <c r="AB568" s="126"/>
      <c r="AC568" s="131"/>
      <c r="AD568" s="131"/>
      <c r="AE568" s="133"/>
    </row>
    <row r="569" spans="1:31" ht="24.75" thickBot="1" x14ac:dyDescent="0.3">
      <c r="A569" s="82"/>
      <c r="B569" s="77"/>
      <c r="C569" s="41"/>
      <c r="D569" s="40"/>
      <c r="E569" s="41"/>
      <c r="F569" s="40"/>
      <c r="G569" s="41"/>
      <c r="H569" s="40"/>
      <c r="I569" s="36"/>
      <c r="J569" s="40"/>
      <c r="K569" s="36"/>
      <c r="L569" s="40"/>
      <c r="M569" s="36"/>
      <c r="N569" s="43"/>
      <c r="O569" s="44"/>
      <c r="P569" s="66" t="s">
        <v>3108</v>
      </c>
      <c r="Q569" s="60" t="s">
        <v>107</v>
      </c>
      <c r="R569" s="23"/>
      <c r="U569" s="29"/>
      <c r="V569" s="133"/>
      <c r="X569" s="29"/>
      <c r="Y569" s="133"/>
      <c r="AC569" s="131"/>
      <c r="AD569" s="131"/>
      <c r="AE569" s="133"/>
    </row>
    <row r="570" spans="1:31" ht="24.75" thickBot="1" x14ac:dyDescent="0.3">
      <c r="A570" s="82"/>
      <c r="B570" s="77"/>
      <c r="C570" s="41"/>
      <c r="D570" s="40"/>
      <c r="E570" s="41"/>
      <c r="F570" s="40"/>
      <c r="G570" s="41"/>
      <c r="H570" s="40"/>
      <c r="I570" s="36"/>
      <c r="J570" s="40"/>
      <c r="K570" s="36"/>
      <c r="L570" s="40"/>
      <c r="M570" s="36"/>
      <c r="N570" s="43"/>
      <c r="O570" s="44"/>
      <c r="P570" s="66" t="s">
        <v>3109</v>
      </c>
      <c r="Q570" s="60" t="s">
        <v>517</v>
      </c>
      <c r="R570" s="23"/>
      <c r="U570" s="29"/>
      <c r="V570" s="133"/>
      <c r="X570" s="29"/>
      <c r="Y570" s="133"/>
      <c r="AC570" s="131"/>
      <c r="AD570" s="131"/>
      <c r="AE570" s="133"/>
    </row>
    <row r="571" spans="1:31" ht="24.75" thickBot="1" x14ac:dyDescent="0.3">
      <c r="A571" s="82"/>
      <c r="B571" s="77"/>
      <c r="C571" s="41"/>
      <c r="D571" s="40"/>
      <c r="E571" s="41"/>
      <c r="F571" s="40"/>
      <c r="G571" s="41"/>
      <c r="H571" s="40"/>
      <c r="I571" s="36"/>
      <c r="J571" s="40"/>
      <c r="K571" s="36"/>
      <c r="L571" s="40"/>
      <c r="M571" s="36"/>
      <c r="N571" s="43"/>
      <c r="O571" s="44"/>
      <c r="P571" s="66" t="s">
        <v>3110</v>
      </c>
      <c r="Q571" s="60" t="s">
        <v>476</v>
      </c>
      <c r="R571" s="23"/>
      <c r="U571" s="29"/>
      <c r="V571" s="133"/>
      <c r="X571" s="29"/>
      <c r="Y571" s="133"/>
      <c r="AC571" s="131"/>
      <c r="AD571" s="131"/>
      <c r="AE571" s="133"/>
    </row>
    <row r="572" spans="1:31" ht="24.75" thickBot="1" x14ac:dyDescent="0.3">
      <c r="A572" s="82"/>
      <c r="B572" s="77"/>
      <c r="C572" s="41"/>
      <c r="D572" s="40"/>
      <c r="E572" s="41"/>
      <c r="F572" s="40"/>
      <c r="G572" s="41"/>
      <c r="H572" s="40"/>
      <c r="I572" s="36"/>
      <c r="J572" s="40"/>
      <c r="K572" s="36"/>
      <c r="L572" s="40"/>
      <c r="M572" s="36"/>
      <c r="N572" s="43"/>
      <c r="O572" s="44"/>
      <c r="P572" s="66" t="s">
        <v>3111</v>
      </c>
      <c r="Q572" s="60" t="s">
        <v>122</v>
      </c>
      <c r="R572" s="23"/>
      <c r="U572" s="29"/>
      <c r="V572" s="133"/>
      <c r="X572" s="29"/>
      <c r="Y572" s="133"/>
      <c r="AC572" s="131"/>
      <c r="AD572" s="131"/>
      <c r="AE572" s="133"/>
    </row>
    <row r="573" spans="1:31" ht="24.75" thickBot="1" x14ac:dyDescent="0.3">
      <c r="A573" s="82"/>
      <c r="B573" s="77"/>
      <c r="C573" s="41"/>
      <c r="D573" s="40"/>
      <c r="E573" s="41"/>
      <c r="F573" s="40"/>
      <c r="G573" s="41"/>
      <c r="H573" s="40"/>
      <c r="I573" s="36"/>
      <c r="J573" s="40"/>
      <c r="K573" s="36"/>
      <c r="L573" s="40"/>
      <c r="M573" s="36"/>
      <c r="N573" s="43"/>
      <c r="O573" s="44"/>
      <c r="P573" s="66" t="s">
        <v>3112</v>
      </c>
      <c r="Q573" s="60" t="s">
        <v>122</v>
      </c>
      <c r="R573" s="23"/>
      <c r="U573" s="29"/>
      <c r="V573" s="133"/>
      <c r="X573" s="29"/>
      <c r="Y573" s="133"/>
      <c r="AC573" s="131"/>
      <c r="AD573" s="131"/>
      <c r="AE573" s="133"/>
    </row>
    <row r="574" spans="1:31" ht="36.75" thickBot="1" x14ac:dyDescent="0.3">
      <c r="A574" s="82"/>
      <c r="B574" s="77"/>
      <c r="C574" s="41"/>
      <c r="D574" s="40"/>
      <c r="E574" s="41"/>
      <c r="F574" s="40"/>
      <c r="G574" s="41"/>
      <c r="H574" s="40"/>
      <c r="I574" s="36"/>
      <c r="J574" s="40"/>
      <c r="K574" s="36"/>
      <c r="L574" s="40"/>
      <c r="M574" s="36"/>
      <c r="N574" s="43"/>
      <c r="O574" s="44"/>
      <c r="P574" s="66" t="s">
        <v>3113</v>
      </c>
      <c r="Q574" s="60" t="s">
        <v>101</v>
      </c>
      <c r="R574" s="23"/>
      <c r="U574" s="29"/>
      <c r="V574" s="133"/>
      <c r="X574" s="29"/>
      <c r="Y574" s="133"/>
      <c r="AC574" s="131"/>
      <c r="AD574" s="131"/>
      <c r="AE574" s="133"/>
    </row>
    <row r="575" spans="1:31" ht="36.75" thickBot="1" x14ac:dyDescent="0.3">
      <c r="A575" s="82"/>
      <c r="B575" s="77"/>
      <c r="C575" s="41"/>
      <c r="D575" s="40"/>
      <c r="E575" s="41"/>
      <c r="F575" s="40"/>
      <c r="G575" s="41"/>
      <c r="H575" s="40"/>
      <c r="I575" s="36"/>
      <c r="J575" s="40"/>
      <c r="K575" s="36"/>
      <c r="L575" s="40"/>
      <c r="M575" s="36"/>
      <c r="N575" s="43"/>
      <c r="O575" s="44"/>
      <c r="P575" s="66" t="s">
        <v>3114</v>
      </c>
      <c r="Q575" s="60" t="s">
        <v>101</v>
      </c>
      <c r="R575" s="23"/>
      <c r="U575" s="29"/>
      <c r="V575" s="133"/>
      <c r="X575" s="29"/>
      <c r="Y575" s="133"/>
      <c r="AC575" s="131"/>
      <c r="AD575" s="131"/>
      <c r="AE575" s="133"/>
    </row>
    <row r="576" spans="1:31" ht="36.75" thickBot="1" x14ac:dyDescent="0.3">
      <c r="A576" s="82"/>
      <c r="B576" s="77"/>
      <c r="C576" s="41"/>
      <c r="D576" s="40"/>
      <c r="E576" s="41"/>
      <c r="F576" s="40"/>
      <c r="G576" s="41"/>
      <c r="H576" s="40"/>
      <c r="I576" s="36"/>
      <c r="J576" s="40"/>
      <c r="K576" s="36"/>
      <c r="L576" s="40"/>
      <c r="M576" s="36"/>
      <c r="N576" s="43"/>
      <c r="O576" s="44"/>
      <c r="P576" s="66" t="s">
        <v>3115</v>
      </c>
      <c r="Q576" s="60" t="s">
        <v>476</v>
      </c>
      <c r="R576" s="23"/>
      <c r="U576" s="29"/>
      <c r="V576" s="133"/>
      <c r="X576" s="29"/>
      <c r="Y576" s="133"/>
      <c r="AC576" s="131"/>
      <c r="AD576" s="131"/>
      <c r="AE576" s="133"/>
    </row>
    <row r="577" spans="1:31" ht="48.75" thickBot="1" x14ac:dyDescent="0.3">
      <c r="A577" s="82"/>
      <c r="B577" s="77"/>
      <c r="C577" s="41"/>
      <c r="D577" s="40"/>
      <c r="E577" s="41"/>
      <c r="F577" s="40"/>
      <c r="G577" s="41"/>
      <c r="H577" s="40"/>
      <c r="I577" s="36"/>
      <c r="J577" s="40"/>
      <c r="K577" s="36"/>
      <c r="L577" s="40"/>
      <c r="M577" s="36"/>
      <c r="N577" s="43"/>
      <c r="O577" s="44"/>
      <c r="P577" s="66" t="s">
        <v>3116</v>
      </c>
      <c r="Q577" s="60" t="s">
        <v>476</v>
      </c>
      <c r="R577" s="23"/>
      <c r="U577" s="29"/>
      <c r="V577" s="133"/>
      <c r="X577" s="29"/>
      <c r="Y577" s="133"/>
      <c r="AC577" s="131"/>
      <c r="AD577" s="131"/>
      <c r="AE577" s="133"/>
    </row>
    <row r="578" spans="1:31" ht="16.5" thickBot="1" x14ac:dyDescent="0.3">
      <c r="A578" s="82"/>
      <c r="B578" s="75" t="s">
        <v>1094</v>
      </c>
      <c r="C578" s="41">
        <v>200</v>
      </c>
      <c r="D578" s="40">
        <v>12835</v>
      </c>
      <c r="E578" s="41">
        <v>51182</v>
      </c>
      <c r="F578" s="40">
        <v>51182</v>
      </c>
      <c r="G578" s="41">
        <v>51182</v>
      </c>
      <c r="H578" s="40">
        <v>51182</v>
      </c>
      <c r="I578" s="36"/>
      <c r="J578" s="40"/>
      <c r="K578" s="36"/>
      <c r="L578" s="40"/>
      <c r="M578" s="36"/>
      <c r="N578" s="43">
        <v>89553.282690000007</v>
      </c>
      <c r="O578" s="44">
        <v>128755.26681999996</v>
      </c>
      <c r="P578" s="34" t="s">
        <v>848</v>
      </c>
      <c r="Q578" s="10" t="s">
        <v>848</v>
      </c>
      <c r="R578" s="23"/>
      <c r="U578" s="29"/>
      <c r="V578" s="133"/>
      <c r="X578" s="29"/>
      <c r="Y578" s="133"/>
      <c r="AA578" s="126"/>
      <c r="AB578" s="126"/>
      <c r="AC578" s="131"/>
      <c r="AD578" s="131"/>
      <c r="AE578" s="133"/>
    </row>
    <row r="579" spans="1:31" ht="16.5" thickBot="1" x14ac:dyDescent="0.3">
      <c r="A579" s="147" t="s">
        <v>45</v>
      </c>
      <c r="B579" s="148"/>
      <c r="C579" s="6">
        <f>SUM(C580:C587)</f>
        <v>4349</v>
      </c>
      <c r="D579" s="6">
        <f t="shared" ref="D579:H579" si="36">SUM(D580:D587)</f>
        <v>24229</v>
      </c>
      <c r="E579" s="6">
        <f t="shared" si="36"/>
        <v>102370</v>
      </c>
      <c r="F579" s="6">
        <f t="shared" si="36"/>
        <v>102370</v>
      </c>
      <c r="G579" s="6">
        <f t="shared" si="36"/>
        <v>102370</v>
      </c>
      <c r="H579" s="6">
        <f t="shared" si="36"/>
        <v>102370</v>
      </c>
      <c r="I579" s="160" t="s">
        <v>2569</v>
      </c>
      <c r="J579" s="160"/>
      <c r="K579" s="160"/>
      <c r="L579" s="160"/>
      <c r="M579" s="160"/>
      <c r="N579" s="5">
        <f>SUM(N580:N587)</f>
        <v>1052346.0833100001</v>
      </c>
      <c r="O579" s="5">
        <v>951628.79281000001</v>
      </c>
      <c r="P579" s="59"/>
      <c r="Q579" s="59"/>
      <c r="R579" s="4"/>
      <c r="U579" s="29"/>
      <c r="V579" s="133"/>
      <c r="X579" s="29"/>
      <c r="Y579" s="133"/>
      <c r="AA579" s="126"/>
      <c r="AB579" s="126"/>
      <c r="AC579" s="131"/>
      <c r="AD579" s="131"/>
      <c r="AE579" s="133"/>
    </row>
    <row r="580" spans="1:31" ht="16.5" thickBot="1" x14ac:dyDescent="0.3">
      <c r="A580" s="82"/>
      <c r="B580" s="77" t="s">
        <v>1097</v>
      </c>
      <c r="C580" s="41">
        <v>658</v>
      </c>
      <c r="D580" s="40">
        <v>3045</v>
      </c>
      <c r="E580" s="41">
        <v>79457</v>
      </c>
      <c r="F580" s="40">
        <v>79457</v>
      </c>
      <c r="G580" s="41">
        <v>79457</v>
      </c>
      <c r="H580" s="40">
        <v>79457</v>
      </c>
      <c r="I580" s="36"/>
      <c r="J580" s="40"/>
      <c r="K580" s="36"/>
      <c r="L580" s="40"/>
      <c r="M580" s="36"/>
      <c r="N580" s="43">
        <v>850523.71860000002</v>
      </c>
      <c r="O580" s="44">
        <v>826128.49037999986</v>
      </c>
      <c r="P580" s="55" t="s">
        <v>847</v>
      </c>
      <c r="Q580" s="56" t="s">
        <v>847</v>
      </c>
      <c r="R580" s="23"/>
      <c r="U580" s="29"/>
      <c r="V580" s="133"/>
      <c r="X580" s="29"/>
      <c r="Y580" s="133"/>
      <c r="AA580" s="126"/>
      <c r="AB580" s="126"/>
      <c r="AC580" s="131"/>
      <c r="AD580" s="131"/>
      <c r="AE580" s="133"/>
    </row>
    <row r="581" spans="1:31" ht="16.5" thickBot="1" x14ac:dyDescent="0.3">
      <c r="A581" s="82"/>
      <c r="B581" s="77" t="s">
        <v>1098</v>
      </c>
      <c r="C581" s="41">
        <v>716</v>
      </c>
      <c r="D581" s="40">
        <v>990</v>
      </c>
      <c r="E581" s="41">
        <v>1038</v>
      </c>
      <c r="F581" s="40">
        <v>1038</v>
      </c>
      <c r="G581" s="41">
        <v>1038</v>
      </c>
      <c r="H581" s="40">
        <v>1038</v>
      </c>
      <c r="I581" s="36"/>
      <c r="J581" s="40"/>
      <c r="K581" s="36"/>
      <c r="L581" s="40"/>
      <c r="M581" s="36"/>
      <c r="N581" s="43">
        <v>77099.07836</v>
      </c>
      <c r="O581" s="44">
        <v>74600.273060000007</v>
      </c>
      <c r="P581" s="55" t="s">
        <v>847</v>
      </c>
      <c r="Q581" s="56" t="s">
        <v>847</v>
      </c>
      <c r="R581" s="23"/>
      <c r="U581" s="29"/>
      <c r="V581" s="133"/>
      <c r="X581" s="29"/>
      <c r="Y581" s="133"/>
      <c r="AA581" s="126"/>
      <c r="AB581" s="126"/>
      <c r="AC581" s="131"/>
      <c r="AD581" s="131"/>
      <c r="AE581" s="133"/>
    </row>
    <row r="582" spans="1:31" ht="16.5" thickBot="1" x14ac:dyDescent="0.3">
      <c r="A582" s="82"/>
      <c r="B582" s="77" t="s">
        <v>1099</v>
      </c>
      <c r="C582" s="41">
        <v>132</v>
      </c>
      <c r="D582" s="40">
        <v>132</v>
      </c>
      <c r="E582" s="41">
        <v>132</v>
      </c>
      <c r="F582" s="40">
        <v>132</v>
      </c>
      <c r="G582" s="41">
        <v>132</v>
      </c>
      <c r="H582" s="40">
        <v>132</v>
      </c>
      <c r="I582" s="36"/>
      <c r="J582" s="40"/>
      <c r="K582" s="36"/>
      <c r="L582" s="40"/>
      <c r="M582" s="36"/>
      <c r="N582" s="43">
        <v>25149.911390000001</v>
      </c>
      <c r="O582" s="44">
        <v>21491.845299999997</v>
      </c>
      <c r="P582" s="55" t="s">
        <v>847</v>
      </c>
      <c r="Q582" s="56" t="s">
        <v>847</v>
      </c>
      <c r="R582" s="23"/>
      <c r="U582" s="29"/>
      <c r="V582" s="133"/>
      <c r="X582" s="29"/>
      <c r="Y582" s="133"/>
      <c r="AA582" s="126"/>
      <c r="AB582" s="126"/>
      <c r="AC582" s="131"/>
      <c r="AD582" s="131"/>
      <c r="AE582" s="133"/>
    </row>
    <row r="583" spans="1:31" ht="16.5" thickBot="1" x14ac:dyDescent="0.3">
      <c r="A583" s="82"/>
      <c r="B583" s="77" t="s">
        <v>1100</v>
      </c>
      <c r="C583" s="41">
        <v>134</v>
      </c>
      <c r="D583" s="40">
        <v>134</v>
      </c>
      <c r="E583" s="41">
        <v>134</v>
      </c>
      <c r="F583" s="40">
        <v>134</v>
      </c>
      <c r="G583" s="41">
        <v>134</v>
      </c>
      <c r="H583" s="40">
        <v>134</v>
      </c>
      <c r="I583" s="36"/>
      <c r="J583" s="40"/>
      <c r="K583" s="36"/>
      <c r="L583" s="40"/>
      <c r="M583" s="36"/>
      <c r="N583" s="43">
        <v>70447.554470000003</v>
      </c>
      <c r="O583" s="44">
        <v>2023.6235300000003</v>
      </c>
      <c r="P583" s="55" t="s">
        <v>847</v>
      </c>
      <c r="Q583" s="56" t="s">
        <v>847</v>
      </c>
      <c r="R583" s="23"/>
      <c r="U583" s="29"/>
      <c r="V583" s="133"/>
      <c r="X583" s="29"/>
      <c r="Y583" s="133"/>
      <c r="AA583" s="126"/>
      <c r="AB583" s="126"/>
      <c r="AC583" s="131"/>
      <c r="AD583" s="131"/>
      <c r="AE583" s="133"/>
    </row>
    <row r="584" spans="1:31" ht="16.5" thickBot="1" x14ac:dyDescent="0.3">
      <c r="A584" s="82"/>
      <c r="B584" s="77" t="s">
        <v>1101</v>
      </c>
      <c r="C584" s="41">
        <v>1349</v>
      </c>
      <c r="D584" s="40">
        <v>10120</v>
      </c>
      <c r="E584" s="41">
        <v>10494</v>
      </c>
      <c r="F584" s="40">
        <v>10494</v>
      </c>
      <c r="G584" s="41">
        <v>10494</v>
      </c>
      <c r="H584" s="40">
        <v>10494</v>
      </c>
      <c r="I584" s="36"/>
      <c r="J584" s="40"/>
      <c r="K584" s="36"/>
      <c r="L584" s="40"/>
      <c r="M584" s="36"/>
      <c r="N584" s="43">
        <v>5426.1332000000002</v>
      </c>
      <c r="O584" s="44">
        <v>5821.1507799999999</v>
      </c>
      <c r="P584" s="55" t="s">
        <v>847</v>
      </c>
      <c r="Q584" s="56" t="s">
        <v>847</v>
      </c>
      <c r="R584" s="23"/>
      <c r="U584" s="29"/>
      <c r="V584" s="133"/>
      <c r="X584" s="29"/>
      <c r="Y584" s="133"/>
      <c r="AA584" s="126"/>
      <c r="AB584" s="126"/>
      <c r="AC584" s="131"/>
      <c r="AD584" s="131"/>
      <c r="AE584" s="133"/>
    </row>
    <row r="585" spans="1:31" ht="63.75" thickBot="1" x14ac:dyDescent="0.3">
      <c r="A585" s="82"/>
      <c r="B585" s="77" t="s">
        <v>1102</v>
      </c>
      <c r="C585" s="41">
        <v>720</v>
      </c>
      <c r="D585" s="40">
        <v>9168</v>
      </c>
      <c r="E585" s="41">
        <v>10475</v>
      </c>
      <c r="F585" s="40">
        <v>10475</v>
      </c>
      <c r="G585" s="41">
        <v>10475</v>
      </c>
      <c r="H585" s="40">
        <v>10475</v>
      </c>
      <c r="I585" s="36"/>
      <c r="J585" s="40"/>
      <c r="K585" s="36"/>
      <c r="L585" s="40"/>
      <c r="M585" s="36"/>
      <c r="N585" s="43">
        <v>16011.179919999999</v>
      </c>
      <c r="O585" s="44">
        <v>5160.2428100000006</v>
      </c>
      <c r="P585" s="55" t="s">
        <v>847</v>
      </c>
      <c r="Q585" s="56" t="s">
        <v>847</v>
      </c>
      <c r="R585" s="23"/>
      <c r="U585" s="29"/>
      <c r="V585" s="133"/>
      <c r="X585" s="29"/>
      <c r="Y585" s="133"/>
      <c r="AA585" s="126"/>
      <c r="AB585" s="126"/>
      <c r="AC585" s="131"/>
      <c r="AD585" s="131"/>
      <c r="AE585" s="133"/>
    </row>
    <row r="586" spans="1:31" ht="16.5" thickBot="1" x14ac:dyDescent="0.3">
      <c r="A586" s="82"/>
      <c r="B586" s="77" t="s">
        <v>1103</v>
      </c>
      <c r="C586" s="41">
        <v>8</v>
      </c>
      <c r="D586" s="40">
        <v>8</v>
      </c>
      <c r="E586" s="41">
        <v>8</v>
      </c>
      <c r="F586" s="40">
        <v>8</v>
      </c>
      <c r="G586" s="41">
        <v>8</v>
      </c>
      <c r="H586" s="40">
        <v>8</v>
      </c>
      <c r="I586" s="36"/>
      <c r="J586" s="40"/>
      <c r="K586" s="36"/>
      <c r="L586" s="40"/>
      <c r="M586" s="36"/>
      <c r="N586" s="43">
        <v>252.49881000000002</v>
      </c>
      <c r="O586" s="44">
        <v>261.58354000000003</v>
      </c>
      <c r="P586" s="55" t="s">
        <v>847</v>
      </c>
      <c r="Q586" s="56" t="s">
        <v>847</v>
      </c>
      <c r="R586" s="23"/>
      <c r="U586" s="29"/>
      <c r="V586" s="133"/>
      <c r="X586" s="29"/>
      <c r="Y586" s="133"/>
      <c r="AA586" s="126"/>
      <c r="AB586" s="126"/>
      <c r="AC586" s="131"/>
      <c r="AD586" s="131"/>
      <c r="AE586" s="133"/>
    </row>
    <row r="587" spans="1:31" ht="16.5" thickBot="1" x14ac:dyDescent="0.3">
      <c r="A587" s="82"/>
      <c r="B587" s="77" t="s">
        <v>1104</v>
      </c>
      <c r="C587" s="41">
        <v>632</v>
      </c>
      <c r="D587" s="40">
        <v>632</v>
      </c>
      <c r="E587" s="41">
        <v>632</v>
      </c>
      <c r="F587" s="40">
        <v>632</v>
      </c>
      <c r="G587" s="41">
        <v>632</v>
      </c>
      <c r="H587" s="40">
        <v>632</v>
      </c>
      <c r="I587" s="36"/>
      <c r="J587" s="40"/>
      <c r="K587" s="36"/>
      <c r="L587" s="40"/>
      <c r="M587" s="36"/>
      <c r="N587" s="43">
        <v>7436.0085599999993</v>
      </c>
      <c r="O587" s="44">
        <v>6832.89365</v>
      </c>
      <c r="P587" s="55" t="s">
        <v>847</v>
      </c>
      <c r="Q587" s="56" t="s">
        <v>847</v>
      </c>
      <c r="R587" s="23"/>
      <c r="U587" s="29"/>
      <c r="V587" s="133"/>
      <c r="X587" s="29"/>
      <c r="Y587" s="133"/>
      <c r="AA587" s="126"/>
      <c r="AB587" s="126"/>
      <c r="AC587" s="131"/>
      <c r="AD587" s="131"/>
      <c r="AE587" s="133"/>
    </row>
    <row r="588" spans="1:31" ht="16.5" thickBot="1" x14ac:dyDescent="0.3">
      <c r="A588" s="147" t="s">
        <v>48</v>
      </c>
      <c r="B588" s="148"/>
      <c r="C588" s="6">
        <f>SUM(C589:C611)</f>
        <v>49155</v>
      </c>
      <c r="D588" s="6">
        <f t="shared" ref="D588:H588" si="37">SUM(D589:D611)</f>
        <v>65220</v>
      </c>
      <c r="E588" s="6">
        <f t="shared" si="37"/>
        <v>79480</v>
      </c>
      <c r="F588" s="6">
        <f t="shared" si="37"/>
        <v>79480</v>
      </c>
      <c r="G588" s="6">
        <f t="shared" si="37"/>
        <v>79480</v>
      </c>
      <c r="H588" s="6">
        <f t="shared" si="37"/>
        <v>79480</v>
      </c>
      <c r="I588" s="160" t="s">
        <v>2569</v>
      </c>
      <c r="J588" s="160"/>
      <c r="K588" s="160"/>
      <c r="L588" s="160"/>
      <c r="M588" s="160"/>
      <c r="N588" s="6">
        <f>SUM(N589:N611)</f>
        <v>720804.26413000014</v>
      </c>
      <c r="O588" s="6">
        <f>SUM(O589:O611)</f>
        <v>574506.30949999997</v>
      </c>
      <c r="P588" s="59"/>
      <c r="Q588" s="59"/>
      <c r="R588" s="4"/>
      <c r="U588" s="29"/>
      <c r="V588" s="133"/>
      <c r="X588" s="29"/>
      <c r="Y588" s="133"/>
      <c r="AA588" s="127"/>
      <c r="AB588" s="127"/>
      <c r="AC588" s="131"/>
      <c r="AD588" s="131"/>
      <c r="AE588" s="133"/>
    </row>
    <row r="589" spans="1:31" ht="24.75" thickBot="1" x14ac:dyDescent="0.3">
      <c r="A589" s="82"/>
      <c r="B589" s="77" t="s">
        <v>2687</v>
      </c>
      <c r="C589" s="41">
        <v>51</v>
      </c>
      <c r="D589" s="40">
        <v>51</v>
      </c>
      <c r="E589" s="41">
        <v>51</v>
      </c>
      <c r="F589" s="40">
        <v>51</v>
      </c>
      <c r="G589" s="41">
        <v>51</v>
      </c>
      <c r="H589" s="40">
        <v>51</v>
      </c>
      <c r="I589" s="36"/>
      <c r="J589" s="40"/>
      <c r="K589" s="36"/>
      <c r="L589" s="40"/>
      <c r="M589" s="36"/>
      <c r="N589" s="43">
        <v>10679.09374</v>
      </c>
      <c r="O589" s="44">
        <v>16884.105960000001</v>
      </c>
      <c r="P589" s="55" t="s">
        <v>518</v>
      </c>
      <c r="Q589" s="60" t="s">
        <v>476</v>
      </c>
      <c r="R589" s="23"/>
      <c r="U589" s="29"/>
      <c r="V589" s="133"/>
      <c r="X589" s="29"/>
      <c r="Y589" s="133"/>
      <c r="AA589" s="126"/>
      <c r="AB589" s="126"/>
      <c r="AC589" s="131"/>
      <c r="AD589" s="131"/>
      <c r="AE589" s="133"/>
    </row>
    <row r="590" spans="1:31" ht="48.75" thickBot="1" x14ac:dyDescent="0.3">
      <c r="A590" s="82"/>
      <c r="B590" s="77"/>
      <c r="C590" s="41"/>
      <c r="D590" s="40"/>
      <c r="E590" s="41"/>
      <c r="F590" s="40"/>
      <c r="G590" s="41"/>
      <c r="H590" s="40"/>
      <c r="I590" s="36"/>
      <c r="J590" s="40"/>
      <c r="K590" s="36"/>
      <c r="L590" s="40"/>
      <c r="M590" s="36"/>
      <c r="N590" s="43"/>
      <c r="O590" s="44"/>
      <c r="P590" s="55" t="s">
        <v>519</v>
      </c>
      <c r="Q590" s="60" t="s">
        <v>520</v>
      </c>
      <c r="R590" s="23"/>
      <c r="U590" s="29"/>
      <c r="V590" s="133"/>
      <c r="X590" s="29"/>
      <c r="Y590" s="133"/>
      <c r="AC590" s="131"/>
      <c r="AD590" s="131"/>
      <c r="AE590" s="133"/>
    </row>
    <row r="591" spans="1:31" ht="48.75" thickBot="1" x14ac:dyDescent="0.3">
      <c r="A591" s="82"/>
      <c r="B591" s="77" t="s">
        <v>2686</v>
      </c>
      <c r="C591" s="41">
        <v>3000</v>
      </c>
      <c r="D591" s="40">
        <v>3000</v>
      </c>
      <c r="E591" s="41">
        <v>4771</v>
      </c>
      <c r="F591" s="40">
        <v>4771</v>
      </c>
      <c r="G591" s="41">
        <v>4771</v>
      </c>
      <c r="H591" s="40">
        <v>4771</v>
      </c>
      <c r="I591" s="36"/>
      <c r="J591" s="40"/>
      <c r="K591" s="36"/>
      <c r="L591" s="40"/>
      <c r="M591" s="36"/>
      <c r="N591" s="43">
        <v>68023.767829999997</v>
      </c>
      <c r="O591" s="44">
        <v>38501.111579999997</v>
      </c>
      <c r="P591" s="55" t="s">
        <v>521</v>
      </c>
      <c r="Q591" s="60" t="s">
        <v>122</v>
      </c>
      <c r="R591" s="23"/>
      <c r="U591" s="29"/>
      <c r="V591" s="133"/>
      <c r="X591" s="29"/>
      <c r="Y591" s="133"/>
      <c r="AA591" s="126"/>
      <c r="AB591" s="126"/>
      <c r="AC591" s="131"/>
      <c r="AD591" s="131"/>
      <c r="AE591" s="133"/>
    </row>
    <row r="592" spans="1:31" ht="36.75" thickBot="1" x14ac:dyDescent="0.3">
      <c r="A592" s="82"/>
      <c r="B592" s="77"/>
      <c r="C592" s="41"/>
      <c r="D592" s="40"/>
      <c r="E592" s="41"/>
      <c r="F592" s="40"/>
      <c r="G592" s="41"/>
      <c r="H592" s="40"/>
      <c r="I592" s="36"/>
      <c r="J592" s="40"/>
      <c r="K592" s="36"/>
      <c r="L592" s="40"/>
      <c r="M592" s="36"/>
      <c r="N592" s="43"/>
      <c r="O592" s="44"/>
      <c r="P592" s="64" t="s">
        <v>522</v>
      </c>
      <c r="Q592" s="60" t="s">
        <v>2891</v>
      </c>
      <c r="R592" s="23"/>
      <c r="U592" s="29"/>
      <c r="V592" s="133"/>
      <c r="X592" s="29"/>
      <c r="Y592" s="133"/>
      <c r="AC592" s="131"/>
      <c r="AD592" s="131"/>
      <c r="AE592" s="133"/>
    </row>
    <row r="593" spans="1:31" ht="24.75" thickBot="1" x14ac:dyDescent="0.3">
      <c r="A593" s="82"/>
      <c r="B593" s="77" t="s">
        <v>2685</v>
      </c>
      <c r="C593" s="41">
        <v>50</v>
      </c>
      <c r="D593" s="40">
        <v>50</v>
      </c>
      <c r="E593" s="41">
        <v>50</v>
      </c>
      <c r="F593" s="40">
        <v>50</v>
      </c>
      <c r="G593" s="41">
        <v>50</v>
      </c>
      <c r="H593" s="40">
        <v>50</v>
      </c>
      <c r="I593" s="36"/>
      <c r="J593" s="40"/>
      <c r="K593" s="36"/>
      <c r="L593" s="40"/>
      <c r="M593" s="36"/>
      <c r="N593" s="43">
        <v>1483.95226</v>
      </c>
      <c r="O593" s="44">
        <v>1689.0595399999995</v>
      </c>
      <c r="P593" s="55" t="s">
        <v>523</v>
      </c>
      <c r="Q593" s="60" t="s">
        <v>480</v>
      </c>
      <c r="R593" s="23"/>
      <c r="U593" s="29"/>
      <c r="V593" s="133"/>
      <c r="X593" s="29"/>
      <c r="Y593" s="133"/>
      <c r="AA593" s="126"/>
      <c r="AB593" s="126"/>
      <c r="AC593" s="131"/>
      <c r="AD593" s="131"/>
      <c r="AE593" s="133"/>
    </row>
    <row r="594" spans="1:31" ht="60.75" thickBot="1" x14ac:dyDescent="0.3">
      <c r="A594" s="82"/>
      <c r="B594" s="77"/>
      <c r="C594" s="41"/>
      <c r="D594" s="40"/>
      <c r="E594" s="41"/>
      <c r="F594" s="40"/>
      <c r="G594" s="41"/>
      <c r="H594" s="40"/>
      <c r="I594" s="36"/>
      <c r="J594" s="40"/>
      <c r="K594" s="36"/>
      <c r="L594" s="40"/>
      <c r="M594" s="36"/>
      <c r="N594" s="43"/>
      <c r="O594" s="44"/>
      <c r="P594" s="55" t="s">
        <v>524</v>
      </c>
      <c r="Q594" s="60" t="s">
        <v>525</v>
      </c>
      <c r="R594" s="23"/>
      <c r="U594" s="29"/>
      <c r="V594" s="133"/>
      <c r="X594" s="29"/>
      <c r="Y594" s="133"/>
      <c r="AC594" s="131"/>
      <c r="AD594" s="131"/>
      <c r="AE594" s="133"/>
    </row>
    <row r="595" spans="1:31" ht="24.75" thickBot="1" x14ac:dyDescent="0.3">
      <c r="A595" s="82"/>
      <c r="B595" s="77"/>
      <c r="C595" s="41"/>
      <c r="D595" s="40"/>
      <c r="E595" s="41"/>
      <c r="F595" s="40"/>
      <c r="G595" s="41"/>
      <c r="H595" s="40"/>
      <c r="I595" s="36"/>
      <c r="J595" s="40"/>
      <c r="K595" s="36"/>
      <c r="L595" s="40"/>
      <c r="M595" s="36"/>
      <c r="N595" s="43"/>
      <c r="O595" s="44"/>
      <c r="P595" s="55" t="s">
        <v>526</v>
      </c>
      <c r="Q595" s="60" t="s">
        <v>527</v>
      </c>
      <c r="R595" s="23"/>
      <c r="U595" s="29"/>
      <c r="V595" s="133"/>
      <c r="X595" s="29"/>
      <c r="Y595" s="133"/>
      <c r="AC595" s="131"/>
      <c r="AD595" s="131"/>
      <c r="AE595" s="133"/>
    </row>
    <row r="596" spans="1:31" ht="24.75" thickBot="1" x14ac:dyDescent="0.3">
      <c r="A596" s="82"/>
      <c r="B596" s="77" t="s">
        <v>2684</v>
      </c>
      <c r="C596" s="41">
        <v>2330</v>
      </c>
      <c r="D596" s="40">
        <v>3026</v>
      </c>
      <c r="E596" s="41">
        <v>3026</v>
      </c>
      <c r="F596" s="40">
        <v>3026</v>
      </c>
      <c r="G596" s="41">
        <v>3026</v>
      </c>
      <c r="H596" s="40">
        <v>3026</v>
      </c>
      <c r="I596" s="36"/>
      <c r="J596" s="40"/>
      <c r="K596" s="36"/>
      <c r="L596" s="40"/>
      <c r="M596" s="36"/>
      <c r="N596" s="43">
        <v>22998.213609999999</v>
      </c>
      <c r="O596" s="44">
        <v>20794.474280000006</v>
      </c>
      <c r="P596" s="55" t="s">
        <v>528</v>
      </c>
      <c r="Q596" s="60" t="s">
        <v>529</v>
      </c>
      <c r="R596" s="23"/>
      <c r="U596" s="29"/>
      <c r="V596" s="133"/>
      <c r="X596" s="29"/>
      <c r="Y596" s="133"/>
      <c r="AA596" s="126"/>
      <c r="AB596" s="126"/>
      <c r="AC596" s="131"/>
      <c r="AD596" s="131"/>
      <c r="AE596" s="133"/>
    </row>
    <row r="597" spans="1:31" ht="36.75" thickBot="1" x14ac:dyDescent="0.3">
      <c r="A597" s="82"/>
      <c r="B597" s="77" t="s">
        <v>2683</v>
      </c>
      <c r="C597" s="41">
        <v>970</v>
      </c>
      <c r="D597" s="40">
        <v>970</v>
      </c>
      <c r="E597" s="41">
        <v>970</v>
      </c>
      <c r="F597" s="40">
        <v>970</v>
      </c>
      <c r="G597" s="41">
        <v>970</v>
      </c>
      <c r="H597" s="40">
        <v>970</v>
      </c>
      <c r="I597" s="36"/>
      <c r="J597" s="40"/>
      <c r="K597" s="36"/>
      <c r="L597" s="40"/>
      <c r="M597" s="36"/>
      <c r="N597" s="43">
        <v>351915.12871999998</v>
      </c>
      <c r="O597" s="44">
        <v>246511.58624999996</v>
      </c>
      <c r="P597" s="55" t="s">
        <v>530</v>
      </c>
      <c r="Q597" s="60" t="s">
        <v>520</v>
      </c>
      <c r="R597" s="23"/>
      <c r="U597" s="29"/>
      <c r="V597" s="133"/>
      <c r="X597" s="29"/>
      <c r="Y597" s="133"/>
      <c r="AA597" s="126"/>
      <c r="AB597" s="126"/>
      <c r="AC597" s="131"/>
      <c r="AD597" s="131"/>
      <c r="AE597" s="133"/>
    </row>
    <row r="598" spans="1:31" ht="16.5" thickBot="1" x14ac:dyDescent="0.3">
      <c r="A598" s="82"/>
      <c r="B598" s="77"/>
      <c r="C598" s="41"/>
      <c r="D598" s="40"/>
      <c r="E598" s="41"/>
      <c r="F598" s="40"/>
      <c r="G598" s="41"/>
      <c r="H598" s="40"/>
      <c r="I598" s="36"/>
      <c r="J598" s="40"/>
      <c r="K598" s="36"/>
      <c r="L598" s="40"/>
      <c r="M598" s="36"/>
      <c r="N598" s="43"/>
      <c r="O598" s="44"/>
      <c r="P598" s="64" t="s">
        <v>531</v>
      </c>
      <c r="Q598" s="60" t="s">
        <v>532</v>
      </c>
      <c r="R598" s="23"/>
      <c r="U598" s="29"/>
      <c r="V598" s="133"/>
      <c r="X598" s="29"/>
      <c r="Y598" s="133"/>
      <c r="AC598" s="131"/>
      <c r="AD598" s="131"/>
      <c r="AE598" s="133"/>
    </row>
    <row r="599" spans="1:31" ht="24.75" thickBot="1" x14ac:dyDescent="0.3">
      <c r="A599" s="82"/>
      <c r="B599" s="77"/>
      <c r="C599" s="41"/>
      <c r="D599" s="40"/>
      <c r="E599" s="41"/>
      <c r="F599" s="40"/>
      <c r="G599" s="41"/>
      <c r="H599" s="40"/>
      <c r="I599" s="36"/>
      <c r="J599" s="40"/>
      <c r="K599" s="36"/>
      <c r="L599" s="40"/>
      <c r="M599" s="36"/>
      <c r="N599" s="43"/>
      <c r="O599" s="44"/>
      <c r="P599" s="55" t="s">
        <v>533</v>
      </c>
      <c r="Q599" s="60" t="s">
        <v>534</v>
      </c>
      <c r="R599" s="23"/>
      <c r="U599" s="29"/>
      <c r="V599" s="133"/>
      <c r="X599" s="29"/>
      <c r="Y599" s="133"/>
      <c r="AC599" s="131"/>
      <c r="AD599" s="131"/>
      <c r="AE599" s="133"/>
    </row>
    <row r="600" spans="1:31" ht="72.75" thickBot="1" x14ac:dyDescent="0.3">
      <c r="A600" s="82"/>
      <c r="B600" s="77" t="s">
        <v>2682</v>
      </c>
      <c r="C600" s="41">
        <v>0</v>
      </c>
      <c r="D600" s="40">
        <v>4752</v>
      </c>
      <c r="E600" s="41">
        <v>6552</v>
      </c>
      <c r="F600" s="40">
        <v>6552</v>
      </c>
      <c r="G600" s="41">
        <v>6552</v>
      </c>
      <c r="H600" s="40">
        <v>6552</v>
      </c>
      <c r="I600" s="36"/>
      <c r="J600" s="40"/>
      <c r="K600" s="36"/>
      <c r="L600" s="40"/>
      <c r="M600" s="36"/>
      <c r="N600" s="43">
        <v>21907.597400000002</v>
      </c>
      <c r="O600" s="44">
        <v>19621.54335</v>
      </c>
      <c r="P600" s="55" t="s">
        <v>535</v>
      </c>
      <c r="Q600" s="60" t="s">
        <v>536</v>
      </c>
      <c r="R600" s="23"/>
      <c r="U600" s="29"/>
      <c r="V600" s="133"/>
      <c r="X600" s="29"/>
      <c r="Y600" s="133"/>
      <c r="AA600" s="126"/>
      <c r="AB600" s="126"/>
      <c r="AC600" s="131"/>
      <c r="AD600" s="131"/>
      <c r="AE600" s="133"/>
    </row>
    <row r="601" spans="1:31" ht="36.75" thickBot="1" x14ac:dyDescent="0.3">
      <c r="A601" s="82"/>
      <c r="B601" s="77"/>
      <c r="C601" s="41"/>
      <c r="D601" s="40"/>
      <c r="E601" s="41"/>
      <c r="F601" s="40"/>
      <c r="G601" s="41"/>
      <c r="H601" s="40"/>
      <c r="I601" s="36"/>
      <c r="J601" s="40"/>
      <c r="K601" s="36"/>
      <c r="L601" s="40"/>
      <c r="M601" s="36"/>
      <c r="N601" s="43"/>
      <c r="O601" s="44"/>
      <c r="P601" s="55" t="s">
        <v>537</v>
      </c>
      <c r="Q601" s="60" t="s">
        <v>538</v>
      </c>
      <c r="R601" s="23"/>
      <c r="U601" s="29"/>
      <c r="V601" s="133"/>
      <c r="X601" s="29"/>
      <c r="Y601" s="133"/>
      <c r="AC601" s="131"/>
      <c r="AD601" s="131"/>
      <c r="AE601" s="133"/>
    </row>
    <row r="602" spans="1:31" ht="24.75" thickBot="1" x14ac:dyDescent="0.3">
      <c r="A602" s="82"/>
      <c r="B602" s="77"/>
      <c r="C602" s="41"/>
      <c r="D602" s="40"/>
      <c r="E602" s="41"/>
      <c r="F602" s="40"/>
      <c r="G602" s="41"/>
      <c r="H602" s="40"/>
      <c r="I602" s="36"/>
      <c r="J602" s="40"/>
      <c r="K602" s="36"/>
      <c r="L602" s="40"/>
      <c r="M602" s="36"/>
      <c r="N602" s="43"/>
      <c r="O602" s="44"/>
      <c r="P602" s="55" t="s">
        <v>539</v>
      </c>
      <c r="Q602" s="60" t="s">
        <v>540</v>
      </c>
      <c r="R602" s="23"/>
      <c r="U602" s="29"/>
      <c r="V602" s="133"/>
      <c r="X602" s="29"/>
      <c r="Y602" s="133"/>
      <c r="AC602" s="131"/>
      <c r="AD602" s="131"/>
      <c r="AE602" s="133"/>
    </row>
    <row r="603" spans="1:31" ht="16.5" thickBot="1" x14ac:dyDescent="0.3">
      <c r="A603" s="82"/>
      <c r="B603" s="77" t="s">
        <v>2681</v>
      </c>
      <c r="C603" s="41">
        <v>27670</v>
      </c>
      <c r="D603" s="40">
        <v>28472</v>
      </c>
      <c r="E603" s="41">
        <v>28472</v>
      </c>
      <c r="F603" s="40">
        <v>28472</v>
      </c>
      <c r="G603" s="41">
        <v>28472</v>
      </c>
      <c r="H603" s="40">
        <v>28472</v>
      </c>
      <c r="I603" s="36"/>
      <c r="J603" s="40"/>
      <c r="K603" s="36"/>
      <c r="L603" s="40"/>
      <c r="M603" s="36"/>
      <c r="N603" s="43">
        <v>95914.991649999996</v>
      </c>
      <c r="O603" s="44">
        <v>64855.786329999995</v>
      </c>
      <c r="P603" s="64" t="s">
        <v>541</v>
      </c>
      <c r="Q603" s="60" t="s">
        <v>542</v>
      </c>
      <c r="R603" s="23"/>
      <c r="U603" s="29"/>
      <c r="V603" s="133"/>
      <c r="X603" s="29"/>
      <c r="Y603" s="133"/>
      <c r="AA603" s="126"/>
      <c r="AB603" s="126"/>
      <c r="AC603" s="131"/>
      <c r="AD603" s="131"/>
      <c r="AE603" s="133"/>
    </row>
    <row r="604" spans="1:31" ht="24.75" thickBot="1" x14ac:dyDescent="0.3">
      <c r="A604" s="82"/>
      <c r="B604" s="77"/>
      <c r="C604" s="41"/>
      <c r="D604" s="40"/>
      <c r="E604" s="41"/>
      <c r="F604" s="40"/>
      <c r="G604" s="41"/>
      <c r="H604" s="40"/>
      <c r="I604" s="36"/>
      <c r="J604" s="40"/>
      <c r="K604" s="36"/>
      <c r="L604" s="40"/>
      <c r="M604" s="36"/>
      <c r="N604" s="43"/>
      <c r="O604" s="44"/>
      <c r="P604" s="55" t="s">
        <v>543</v>
      </c>
      <c r="Q604" s="60" t="s">
        <v>544</v>
      </c>
      <c r="R604" s="23"/>
      <c r="U604" s="29"/>
      <c r="V604" s="133"/>
      <c r="X604" s="29"/>
      <c r="Y604" s="133"/>
      <c r="AC604" s="131"/>
      <c r="AD604" s="131"/>
      <c r="AE604" s="133"/>
    </row>
    <row r="605" spans="1:31" ht="16.5" thickBot="1" x14ac:dyDescent="0.3">
      <c r="A605" s="82"/>
      <c r="B605" s="77" t="s">
        <v>2680</v>
      </c>
      <c r="C605" s="41">
        <v>1419</v>
      </c>
      <c r="D605" s="40">
        <v>5415</v>
      </c>
      <c r="E605" s="41">
        <v>5415</v>
      </c>
      <c r="F605" s="40">
        <v>5415</v>
      </c>
      <c r="G605" s="41">
        <v>5415</v>
      </c>
      <c r="H605" s="40">
        <v>5415</v>
      </c>
      <c r="I605" s="36"/>
      <c r="J605" s="40"/>
      <c r="K605" s="36"/>
      <c r="L605" s="40"/>
      <c r="M605" s="36"/>
      <c r="N605" s="43">
        <v>40058.489000000001</v>
      </c>
      <c r="O605" s="44">
        <v>35977.336900000009</v>
      </c>
      <c r="P605" s="64" t="s">
        <v>545</v>
      </c>
      <c r="Q605" s="60" t="s">
        <v>546</v>
      </c>
      <c r="R605" s="23"/>
      <c r="U605" s="29"/>
      <c r="V605" s="133"/>
      <c r="X605" s="29"/>
      <c r="Y605" s="133"/>
      <c r="AA605" s="126"/>
      <c r="AB605" s="126"/>
      <c r="AC605" s="131"/>
      <c r="AD605" s="131"/>
      <c r="AE605" s="133"/>
    </row>
    <row r="606" spans="1:31" ht="24.75" thickBot="1" x14ac:dyDescent="0.3">
      <c r="A606" s="82"/>
      <c r="B606" s="77"/>
      <c r="C606" s="41"/>
      <c r="D606" s="40"/>
      <c r="E606" s="41"/>
      <c r="F606" s="40"/>
      <c r="G606" s="41"/>
      <c r="H606" s="40"/>
      <c r="I606" s="36"/>
      <c r="J606" s="40"/>
      <c r="K606" s="36"/>
      <c r="L606" s="40"/>
      <c r="M606" s="36"/>
      <c r="N606" s="43"/>
      <c r="O606" s="44"/>
      <c r="P606" s="55" t="s">
        <v>547</v>
      </c>
      <c r="Q606" s="60" t="s">
        <v>548</v>
      </c>
      <c r="R606" s="23"/>
      <c r="U606" s="29"/>
      <c r="V606" s="133"/>
      <c r="X606" s="29"/>
      <c r="Y606" s="133"/>
      <c r="AC606" s="131"/>
      <c r="AD606" s="131"/>
      <c r="AE606" s="133"/>
    </row>
    <row r="607" spans="1:31" ht="24.75" thickBot="1" x14ac:dyDescent="0.3">
      <c r="A607" s="82"/>
      <c r="B607" s="77" t="s">
        <v>2679</v>
      </c>
      <c r="C607" s="41">
        <v>2576</v>
      </c>
      <c r="D607" s="40">
        <v>2576</v>
      </c>
      <c r="E607" s="41">
        <v>4896</v>
      </c>
      <c r="F607" s="40">
        <v>4896</v>
      </c>
      <c r="G607" s="41">
        <v>4896</v>
      </c>
      <c r="H607" s="40">
        <v>4896</v>
      </c>
      <c r="I607" s="36"/>
      <c r="J607" s="40"/>
      <c r="K607" s="36"/>
      <c r="L607" s="40"/>
      <c r="M607" s="36"/>
      <c r="N607" s="43">
        <v>16554.646180000003</v>
      </c>
      <c r="O607" s="44">
        <v>17586.888370000001</v>
      </c>
      <c r="P607" s="55" t="s">
        <v>549</v>
      </c>
      <c r="Q607" s="60" t="s">
        <v>550</v>
      </c>
      <c r="R607" s="23"/>
      <c r="U607" s="29"/>
      <c r="V607" s="133"/>
      <c r="X607" s="29"/>
      <c r="Y607" s="133"/>
      <c r="AA607" s="126"/>
      <c r="AB607" s="126"/>
      <c r="AC607" s="131"/>
      <c r="AD607" s="131"/>
      <c r="AE607" s="133"/>
    </row>
    <row r="608" spans="1:31" ht="24.75" thickBot="1" x14ac:dyDescent="0.3">
      <c r="A608" s="82"/>
      <c r="B608" s="77"/>
      <c r="C608" s="41"/>
      <c r="D608" s="40"/>
      <c r="E608" s="41"/>
      <c r="F608" s="40"/>
      <c r="G608" s="41"/>
      <c r="H608" s="40"/>
      <c r="I608" s="36"/>
      <c r="J608" s="40"/>
      <c r="K608" s="36"/>
      <c r="L608" s="40"/>
      <c r="M608" s="36"/>
      <c r="N608" s="43"/>
      <c r="O608" s="44"/>
      <c r="P608" s="55" t="s">
        <v>551</v>
      </c>
      <c r="Q608" s="60" t="s">
        <v>552</v>
      </c>
      <c r="R608" s="23"/>
      <c r="U608" s="29"/>
      <c r="V608" s="133"/>
      <c r="X608" s="29"/>
      <c r="Y608" s="133"/>
      <c r="AC608" s="131"/>
      <c r="AD608" s="131"/>
      <c r="AE608" s="133"/>
    </row>
    <row r="609" spans="1:31" ht="24.75" thickBot="1" x14ac:dyDescent="0.3">
      <c r="A609" s="82"/>
      <c r="B609" s="77"/>
      <c r="C609" s="41"/>
      <c r="D609" s="40"/>
      <c r="E609" s="41"/>
      <c r="F609" s="40"/>
      <c r="G609" s="41"/>
      <c r="H609" s="40"/>
      <c r="I609" s="36"/>
      <c r="J609" s="40"/>
      <c r="K609" s="36"/>
      <c r="L609" s="40"/>
      <c r="M609" s="36"/>
      <c r="N609" s="43"/>
      <c r="O609" s="44"/>
      <c r="P609" s="55" t="s">
        <v>553</v>
      </c>
      <c r="Q609" s="60" t="s">
        <v>554</v>
      </c>
      <c r="R609" s="23"/>
      <c r="U609" s="29"/>
      <c r="V609" s="133"/>
      <c r="X609" s="29"/>
      <c r="Y609" s="133"/>
      <c r="AC609" s="131"/>
      <c r="AD609" s="131"/>
      <c r="AE609" s="133"/>
    </row>
    <row r="610" spans="1:31" ht="24.75" thickBot="1" x14ac:dyDescent="0.3">
      <c r="A610" s="82"/>
      <c r="B610" s="77" t="s">
        <v>2549</v>
      </c>
      <c r="C610" s="41">
        <v>1197</v>
      </c>
      <c r="D610" s="40">
        <v>2401</v>
      </c>
      <c r="E610" s="41">
        <v>5661</v>
      </c>
      <c r="F610" s="40">
        <v>5661</v>
      </c>
      <c r="G610" s="41">
        <v>5661</v>
      </c>
      <c r="H610" s="40">
        <v>5661</v>
      </c>
      <c r="I610" s="36"/>
      <c r="J610" s="40"/>
      <c r="K610" s="36"/>
      <c r="L610" s="40"/>
      <c r="M610" s="36"/>
      <c r="N610" s="43">
        <v>22808.971439999998</v>
      </c>
      <c r="O610" s="44">
        <v>26791.9336</v>
      </c>
      <c r="P610" s="55" t="s">
        <v>555</v>
      </c>
      <c r="Q610" s="60" t="s">
        <v>556</v>
      </c>
      <c r="R610" s="23"/>
      <c r="U610" s="29"/>
      <c r="V610" s="133"/>
      <c r="X610" s="29"/>
      <c r="Y610" s="133"/>
      <c r="AA610" s="126"/>
      <c r="AB610" s="126"/>
      <c r="AC610" s="131"/>
      <c r="AD610" s="131"/>
      <c r="AE610" s="133"/>
    </row>
    <row r="611" spans="1:31" ht="16.5" thickBot="1" x14ac:dyDescent="0.3">
      <c r="A611" s="82"/>
      <c r="B611" s="75" t="s">
        <v>1094</v>
      </c>
      <c r="C611" s="41">
        <v>9892</v>
      </c>
      <c r="D611" s="40">
        <v>14507</v>
      </c>
      <c r="E611" s="41">
        <v>19616</v>
      </c>
      <c r="F611" s="40">
        <v>19616</v>
      </c>
      <c r="G611" s="41">
        <v>19616</v>
      </c>
      <c r="H611" s="40">
        <v>19616</v>
      </c>
      <c r="I611" s="36"/>
      <c r="J611" s="40"/>
      <c r="K611" s="36"/>
      <c r="L611" s="40"/>
      <c r="M611" s="36"/>
      <c r="N611" s="43">
        <v>68459.412299999996</v>
      </c>
      <c r="O611" s="44">
        <v>85292.483340000006</v>
      </c>
      <c r="P611" s="34" t="s">
        <v>848</v>
      </c>
      <c r="Q611" s="10" t="s">
        <v>848</v>
      </c>
      <c r="R611" s="23"/>
      <c r="U611" s="29"/>
      <c r="V611" s="133"/>
      <c r="X611" s="29"/>
      <c r="Y611" s="133"/>
      <c r="AA611" s="126"/>
      <c r="AB611" s="126"/>
      <c r="AC611" s="131"/>
      <c r="AD611" s="131"/>
      <c r="AE611" s="133"/>
    </row>
    <row r="612" spans="1:31" ht="16.5" thickBot="1" x14ac:dyDescent="0.3">
      <c r="A612" s="161" t="s">
        <v>15</v>
      </c>
      <c r="B612" s="162"/>
      <c r="C612" s="5">
        <v>7895</v>
      </c>
      <c r="D612" s="5">
        <v>24670</v>
      </c>
      <c r="E612" s="5">
        <v>29466</v>
      </c>
      <c r="F612" s="5">
        <v>29466</v>
      </c>
      <c r="G612" s="5">
        <v>29466</v>
      </c>
      <c r="H612" s="5">
        <v>29466</v>
      </c>
      <c r="I612" s="20">
        <v>21</v>
      </c>
      <c r="J612" s="20">
        <v>37</v>
      </c>
      <c r="K612" s="20">
        <v>49</v>
      </c>
      <c r="L612" s="20">
        <v>49</v>
      </c>
      <c r="M612" s="20">
        <v>49</v>
      </c>
      <c r="N612" s="5">
        <f>SUM(N613:N618)</f>
        <v>107728.32626</v>
      </c>
      <c r="O612" s="5">
        <f>SUM(O613:O618)</f>
        <v>127348.99922</v>
      </c>
      <c r="P612" s="59"/>
      <c r="Q612" s="74"/>
      <c r="R612" s="22"/>
      <c r="U612" s="29"/>
      <c r="V612" s="133"/>
      <c r="X612" s="29"/>
      <c r="Y612" s="133"/>
      <c r="AC612" s="131"/>
      <c r="AD612" s="131"/>
      <c r="AE612" s="133"/>
    </row>
    <row r="613" spans="1:31" ht="48.75" thickBot="1" x14ac:dyDescent="0.3">
      <c r="A613" s="81"/>
      <c r="B613" s="75" t="s">
        <v>2690</v>
      </c>
      <c r="C613" s="137" t="s">
        <v>2562</v>
      </c>
      <c r="D613" s="137"/>
      <c r="E613" s="137"/>
      <c r="F613" s="137"/>
      <c r="G613" s="137"/>
      <c r="H613" s="137"/>
      <c r="I613" s="140" t="s">
        <v>2562</v>
      </c>
      <c r="J613" s="140"/>
      <c r="K613" s="140"/>
      <c r="L613" s="140"/>
      <c r="M613" s="140"/>
      <c r="N613" s="43">
        <v>30366.129589999997</v>
      </c>
      <c r="O613" s="44">
        <v>30938.22811</v>
      </c>
      <c r="P613" s="66" t="s">
        <v>3117</v>
      </c>
      <c r="Q613" s="11" t="s">
        <v>848</v>
      </c>
      <c r="R613" s="144" t="s">
        <v>2562</v>
      </c>
      <c r="U613" s="29"/>
      <c r="V613" s="133"/>
      <c r="X613" s="29"/>
      <c r="Y613" s="133"/>
      <c r="AA613" s="126"/>
      <c r="AB613" s="126"/>
      <c r="AC613" s="131"/>
      <c r="AD613" s="131"/>
      <c r="AE613" s="133"/>
    </row>
    <row r="614" spans="1:31" ht="48.75" thickBot="1" x14ac:dyDescent="0.3">
      <c r="A614" s="81"/>
      <c r="B614" s="75" t="s">
        <v>2689</v>
      </c>
      <c r="C614" s="138"/>
      <c r="D614" s="138"/>
      <c r="E614" s="138"/>
      <c r="F614" s="138"/>
      <c r="G614" s="138"/>
      <c r="H614" s="138"/>
      <c r="I614" s="141"/>
      <c r="J614" s="141"/>
      <c r="K614" s="141"/>
      <c r="L614" s="141"/>
      <c r="M614" s="141"/>
      <c r="N614" s="43">
        <v>29105.032480000002</v>
      </c>
      <c r="O614" s="44">
        <v>44017.782470000006</v>
      </c>
      <c r="P614" s="66" t="s">
        <v>3118</v>
      </c>
      <c r="Q614" s="11" t="s">
        <v>848</v>
      </c>
      <c r="R614" s="145"/>
      <c r="U614" s="29"/>
      <c r="V614" s="133"/>
      <c r="X614" s="29"/>
      <c r="Y614" s="133"/>
      <c r="AA614" s="126"/>
      <c r="AB614" s="126"/>
      <c r="AC614" s="131"/>
      <c r="AD614" s="131"/>
      <c r="AE614" s="133"/>
    </row>
    <row r="615" spans="1:31" ht="36.75" thickBot="1" x14ac:dyDescent="0.3">
      <c r="A615" s="81"/>
      <c r="B615" s="75"/>
      <c r="C615" s="138"/>
      <c r="D615" s="138"/>
      <c r="E615" s="138"/>
      <c r="F615" s="138"/>
      <c r="G615" s="138"/>
      <c r="H615" s="138"/>
      <c r="I615" s="141"/>
      <c r="J615" s="141"/>
      <c r="K615" s="141"/>
      <c r="L615" s="141"/>
      <c r="M615" s="141"/>
      <c r="N615" s="43"/>
      <c r="O615" s="44"/>
      <c r="P615" s="66" t="s">
        <v>3119</v>
      </c>
      <c r="Q615" s="11" t="s">
        <v>848</v>
      </c>
      <c r="R615" s="145"/>
      <c r="U615" s="29"/>
      <c r="V615" s="133"/>
      <c r="X615" s="29"/>
      <c r="Y615" s="133"/>
      <c r="AC615" s="131"/>
      <c r="AD615" s="131"/>
      <c r="AE615" s="133"/>
    </row>
    <row r="616" spans="1:31" ht="60.75" thickBot="1" x14ac:dyDescent="0.3">
      <c r="A616" s="81"/>
      <c r="B616" s="75" t="s">
        <v>2688</v>
      </c>
      <c r="C616" s="138"/>
      <c r="D616" s="138"/>
      <c r="E616" s="138"/>
      <c r="F616" s="138"/>
      <c r="G616" s="138"/>
      <c r="H616" s="138"/>
      <c r="I616" s="141"/>
      <c r="J616" s="141"/>
      <c r="K616" s="141"/>
      <c r="L616" s="141"/>
      <c r="M616" s="141"/>
      <c r="N616" s="43">
        <v>26897.812559999998</v>
      </c>
      <c r="O616" s="44">
        <v>25869.294169999997</v>
      </c>
      <c r="P616" s="66" t="s">
        <v>3120</v>
      </c>
      <c r="Q616" s="11" t="s">
        <v>848</v>
      </c>
      <c r="R616" s="145"/>
      <c r="U616" s="29"/>
      <c r="V616" s="133"/>
      <c r="X616" s="29"/>
      <c r="Y616" s="133"/>
      <c r="AA616" s="126"/>
      <c r="AB616" s="126"/>
      <c r="AC616" s="131"/>
      <c r="AD616" s="131"/>
      <c r="AE616" s="133"/>
    </row>
    <row r="617" spans="1:31" ht="36.75" thickBot="1" x14ac:dyDescent="0.3">
      <c r="A617" s="81"/>
      <c r="B617" s="75"/>
      <c r="C617" s="138"/>
      <c r="D617" s="138"/>
      <c r="E617" s="138"/>
      <c r="F617" s="138"/>
      <c r="G617" s="138"/>
      <c r="H617" s="138"/>
      <c r="I617" s="141"/>
      <c r="J617" s="141"/>
      <c r="K617" s="141"/>
      <c r="L617" s="141"/>
      <c r="M617" s="141"/>
      <c r="N617" s="43"/>
      <c r="O617" s="44"/>
      <c r="P617" s="66" t="s">
        <v>3121</v>
      </c>
      <c r="Q617" s="11" t="s">
        <v>848</v>
      </c>
      <c r="R617" s="145"/>
      <c r="U617" s="29"/>
      <c r="V617" s="133"/>
      <c r="X617" s="29"/>
      <c r="Y617" s="133"/>
      <c r="AC617" s="131"/>
      <c r="AD617" s="131"/>
      <c r="AE617" s="133"/>
    </row>
    <row r="618" spans="1:31" ht="24.75" thickBot="1" x14ac:dyDescent="0.3">
      <c r="A618" s="81"/>
      <c r="B618" s="75" t="s">
        <v>1094</v>
      </c>
      <c r="C618" s="139"/>
      <c r="D618" s="139"/>
      <c r="E618" s="139"/>
      <c r="F618" s="139"/>
      <c r="G618" s="139"/>
      <c r="H618" s="139"/>
      <c r="I618" s="142"/>
      <c r="J618" s="142"/>
      <c r="K618" s="142"/>
      <c r="L618" s="142"/>
      <c r="M618" s="142"/>
      <c r="N618" s="43">
        <v>21359.351630000001</v>
      </c>
      <c r="O618" s="44">
        <v>26523.694469999999</v>
      </c>
      <c r="P618" s="66" t="s">
        <v>3122</v>
      </c>
      <c r="Q618" s="11" t="s">
        <v>848</v>
      </c>
      <c r="R618" s="146"/>
      <c r="U618" s="29"/>
      <c r="V618" s="133"/>
      <c r="X618" s="29"/>
      <c r="Y618" s="133"/>
      <c r="AA618" s="126"/>
      <c r="AB618" s="126"/>
      <c r="AC618" s="131"/>
      <c r="AD618" s="131"/>
      <c r="AE618" s="133"/>
    </row>
    <row r="619" spans="1:31" ht="16.5" thickBot="1" x14ac:dyDescent="0.3">
      <c r="A619" s="147" t="s">
        <v>47</v>
      </c>
      <c r="B619" s="148"/>
      <c r="C619" s="117">
        <f>SUM(C620:C623)</f>
        <v>537</v>
      </c>
      <c r="D619" s="117">
        <f t="shared" ref="D619:H619" si="38">SUM(D620:D623)</f>
        <v>14200</v>
      </c>
      <c r="E619" s="117">
        <f t="shared" si="38"/>
        <v>14200</v>
      </c>
      <c r="F619" s="117">
        <f t="shared" si="38"/>
        <v>14200</v>
      </c>
      <c r="G619" s="117">
        <f t="shared" si="38"/>
        <v>14200</v>
      </c>
      <c r="H619" s="117">
        <f t="shared" si="38"/>
        <v>14200</v>
      </c>
      <c r="I619" s="160" t="s">
        <v>2569</v>
      </c>
      <c r="J619" s="160"/>
      <c r="K619" s="160"/>
      <c r="L619" s="160"/>
      <c r="M619" s="160"/>
      <c r="N619" s="6">
        <v>40008.201000000001</v>
      </c>
      <c r="O619" s="6">
        <v>29008.201000000001</v>
      </c>
      <c r="P619" s="59"/>
      <c r="Q619" s="59"/>
      <c r="R619" s="4"/>
      <c r="U619" s="29"/>
      <c r="V619" s="133"/>
      <c r="X619" s="29"/>
      <c r="Y619" s="133"/>
      <c r="AA619" s="126"/>
      <c r="AB619" s="126"/>
      <c r="AC619" s="131"/>
      <c r="AD619" s="131"/>
      <c r="AE619" s="133"/>
    </row>
    <row r="620" spans="1:31" ht="16.5" thickBot="1" x14ac:dyDescent="0.3">
      <c r="A620" s="82"/>
      <c r="B620" s="77" t="s">
        <v>1105</v>
      </c>
      <c r="C620" s="41">
        <v>277</v>
      </c>
      <c r="D620" s="40">
        <v>12657</v>
      </c>
      <c r="E620" s="41">
        <v>12657</v>
      </c>
      <c r="F620" s="40">
        <v>12657</v>
      </c>
      <c r="G620" s="41">
        <v>12657</v>
      </c>
      <c r="H620" s="40">
        <v>12657</v>
      </c>
      <c r="I620" s="36"/>
      <c r="J620" s="40"/>
      <c r="K620" s="36"/>
      <c r="L620" s="40"/>
      <c r="M620" s="36"/>
      <c r="N620" s="43"/>
      <c r="O620" s="44"/>
      <c r="P620" s="55" t="s">
        <v>847</v>
      </c>
      <c r="Q620" s="56" t="s">
        <v>847</v>
      </c>
      <c r="R620" s="23"/>
      <c r="U620" s="29"/>
      <c r="V620" s="133"/>
      <c r="X620" s="29"/>
      <c r="Y620" s="133"/>
      <c r="AC620" s="131"/>
      <c r="AD620" s="131"/>
      <c r="AE620" s="133"/>
    </row>
    <row r="621" spans="1:31" ht="16.5" thickBot="1" x14ac:dyDescent="0.3">
      <c r="A621" s="82"/>
      <c r="B621" s="77" t="s">
        <v>1106</v>
      </c>
      <c r="C621" s="41">
        <v>0</v>
      </c>
      <c r="D621" s="40">
        <v>289</v>
      </c>
      <c r="E621" s="41">
        <v>289</v>
      </c>
      <c r="F621" s="40">
        <v>289</v>
      </c>
      <c r="G621" s="41">
        <v>289</v>
      </c>
      <c r="H621" s="40">
        <v>289</v>
      </c>
      <c r="I621" s="36"/>
      <c r="J621" s="40"/>
      <c r="K621" s="36"/>
      <c r="L621" s="40"/>
      <c r="M621" s="36"/>
      <c r="N621" s="43"/>
      <c r="O621" s="44"/>
      <c r="P621" s="55" t="s">
        <v>847</v>
      </c>
      <c r="Q621" s="56" t="s">
        <v>847</v>
      </c>
      <c r="R621" s="23"/>
      <c r="U621" s="29"/>
      <c r="V621" s="133"/>
      <c r="X621" s="29"/>
      <c r="Y621" s="133"/>
      <c r="AC621" s="131"/>
      <c r="AD621" s="131"/>
      <c r="AE621" s="133"/>
    </row>
    <row r="622" spans="1:31" ht="16.5" thickBot="1" x14ac:dyDescent="0.3">
      <c r="A622" s="82"/>
      <c r="B622" s="77" t="s">
        <v>1107</v>
      </c>
      <c r="C622" s="41">
        <v>0</v>
      </c>
      <c r="D622" s="40">
        <v>8</v>
      </c>
      <c r="E622" s="41">
        <v>8</v>
      </c>
      <c r="F622" s="40">
        <v>8</v>
      </c>
      <c r="G622" s="41">
        <v>8</v>
      </c>
      <c r="H622" s="40">
        <v>8</v>
      </c>
      <c r="I622" s="36"/>
      <c r="J622" s="40"/>
      <c r="K622" s="36"/>
      <c r="L622" s="40"/>
      <c r="M622" s="36"/>
      <c r="N622" s="43"/>
      <c r="O622" s="44"/>
      <c r="P622" s="55" t="s">
        <v>847</v>
      </c>
      <c r="Q622" s="56" t="s">
        <v>847</v>
      </c>
      <c r="R622" s="23"/>
      <c r="U622" s="29"/>
      <c r="V622" s="133"/>
      <c r="X622" s="29"/>
      <c r="Y622" s="133"/>
      <c r="AC622" s="131"/>
      <c r="AD622" s="131"/>
      <c r="AE622" s="133"/>
    </row>
    <row r="623" spans="1:31" ht="16.5" thickBot="1" x14ac:dyDescent="0.3">
      <c r="A623" s="82"/>
      <c r="B623" s="75" t="s">
        <v>1094</v>
      </c>
      <c r="C623" s="41">
        <v>260</v>
      </c>
      <c r="D623" s="40">
        <v>1246</v>
      </c>
      <c r="E623" s="41">
        <v>1246</v>
      </c>
      <c r="F623" s="40">
        <v>1246</v>
      </c>
      <c r="G623" s="41">
        <v>1246</v>
      </c>
      <c r="H623" s="40">
        <v>1246</v>
      </c>
      <c r="I623" s="36"/>
      <c r="J623" s="40"/>
      <c r="K623" s="36"/>
      <c r="L623" s="40"/>
      <c r="M623" s="36"/>
      <c r="N623" s="43"/>
      <c r="O623" s="44"/>
      <c r="P623" s="55" t="s">
        <v>847</v>
      </c>
      <c r="Q623" s="10" t="s">
        <v>847</v>
      </c>
      <c r="R623" s="23"/>
      <c r="U623" s="29"/>
      <c r="V623" s="133"/>
      <c r="X623" s="29"/>
      <c r="Y623" s="133"/>
      <c r="AC623" s="131"/>
      <c r="AD623" s="131"/>
      <c r="AE623" s="133"/>
    </row>
    <row r="624" spans="1:31" ht="16.5" thickBot="1" x14ac:dyDescent="0.3">
      <c r="A624" s="147" t="s">
        <v>69</v>
      </c>
      <c r="B624" s="148"/>
      <c r="C624" s="117">
        <f>SUM(C625:C632)</f>
        <v>10388</v>
      </c>
      <c r="D624" s="117">
        <f t="shared" ref="D624:H624" si="39">SUM(D625:D632)</f>
        <v>21298</v>
      </c>
      <c r="E624" s="117">
        <f t="shared" si="39"/>
        <v>22145</v>
      </c>
      <c r="F624" s="117">
        <f t="shared" si="39"/>
        <v>22145</v>
      </c>
      <c r="G624" s="117">
        <f t="shared" si="39"/>
        <v>22145</v>
      </c>
      <c r="H624" s="117">
        <f t="shared" si="39"/>
        <v>22145</v>
      </c>
      <c r="I624" s="143" t="s">
        <v>2569</v>
      </c>
      <c r="J624" s="143"/>
      <c r="K624" s="143"/>
      <c r="L624" s="143"/>
      <c r="M624" s="143"/>
      <c r="N624" s="6">
        <f>SUM(N625:N632)</f>
        <v>33863.356230000005</v>
      </c>
      <c r="O624" s="6">
        <v>-9389.043330000015</v>
      </c>
      <c r="P624" s="59"/>
      <c r="Q624" s="59"/>
      <c r="R624" s="4"/>
      <c r="U624" s="29"/>
      <c r="V624" s="133"/>
      <c r="X624" s="29"/>
      <c r="Y624" s="133"/>
      <c r="AA624" s="127"/>
      <c r="AB624" s="127"/>
      <c r="AC624" s="131"/>
      <c r="AD624" s="131"/>
      <c r="AE624" s="133"/>
    </row>
    <row r="625" spans="1:31" ht="24.75" thickBot="1" x14ac:dyDescent="0.3">
      <c r="A625" s="82"/>
      <c r="B625" s="77" t="s">
        <v>2548</v>
      </c>
      <c r="C625" s="41">
        <v>2695</v>
      </c>
      <c r="D625" s="40">
        <v>6821</v>
      </c>
      <c r="E625" s="41">
        <v>6903</v>
      </c>
      <c r="F625" s="40">
        <v>6903</v>
      </c>
      <c r="G625" s="41">
        <v>6903</v>
      </c>
      <c r="H625" s="40">
        <v>6903</v>
      </c>
      <c r="I625" s="36"/>
      <c r="J625" s="40"/>
      <c r="K625" s="36"/>
      <c r="L625" s="40"/>
      <c r="M625" s="36"/>
      <c r="N625" s="40">
        <v>5422.4494999999997</v>
      </c>
      <c r="O625" s="121" t="s">
        <v>2830</v>
      </c>
      <c r="P625" s="70" t="s">
        <v>921</v>
      </c>
      <c r="Q625" s="71" t="s">
        <v>922</v>
      </c>
      <c r="R625" s="23"/>
      <c r="U625" s="29"/>
      <c r="V625" s="133"/>
      <c r="X625" s="29"/>
      <c r="Y625" s="133"/>
      <c r="AC625" s="131"/>
      <c r="AD625" s="131"/>
      <c r="AE625" s="133"/>
    </row>
    <row r="626" spans="1:31" ht="24.75" thickBot="1" x14ac:dyDescent="0.3">
      <c r="A626" s="82"/>
      <c r="B626" s="77"/>
      <c r="C626" s="41"/>
      <c r="D626" s="40"/>
      <c r="E626" s="41"/>
      <c r="F626" s="40"/>
      <c r="G626" s="41"/>
      <c r="H626" s="40"/>
      <c r="I626" s="36"/>
      <c r="J626" s="40"/>
      <c r="K626" s="36"/>
      <c r="L626" s="40"/>
      <c r="M626" s="36"/>
      <c r="N626" s="43"/>
      <c r="O626" s="44"/>
      <c r="P626" s="70" t="s">
        <v>923</v>
      </c>
      <c r="Q626" s="71" t="s">
        <v>924</v>
      </c>
      <c r="R626" s="23"/>
      <c r="U626" s="29"/>
      <c r="V626" s="133"/>
      <c r="X626" s="29"/>
      <c r="Y626" s="133"/>
      <c r="AC626" s="131"/>
      <c r="AD626" s="131"/>
      <c r="AE626" s="133"/>
    </row>
    <row r="627" spans="1:31" ht="24.75" thickBot="1" x14ac:dyDescent="0.3">
      <c r="A627" s="82"/>
      <c r="B627" s="77" t="s">
        <v>2295</v>
      </c>
      <c r="C627" s="41">
        <v>6326</v>
      </c>
      <c r="D627" s="40">
        <v>11981</v>
      </c>
      <c r="E627" s="41">
        <v>12124</v>
      </c>
      <c r="F627" s="40">
        <v>12124</v>
      </c>
      <c r="G627" s="41">
        <v>12124</v>
      </c>
      <c r="H627" s="40">
        <v>12124</v>
      </c>
      <c r="I627" s="36"/>
      <c r="J627" s="40"/>
      <c r="K627" s="36"/>
      <c r="L627" s="40"/>
      <c r="M627" s="36"/>
      <c r="N627" s="43">
        <v>15708.082420000001</v>
      </c>
      <c r="O627" s="44">
        <v>23704.680929999999</v>
      </c>
      <c r="P627" s="70" t="s">
        <v>925</v>
      </c>
      <c r="Q627" s="71" t="s">
        <v>926</v>
      </c>
      <c r="R627" s="23"/>
      <c r="U627" s="29"/>
      <c r="V627" s="133"/>
      <c r="X627" s="29"/>
      <c r="Y627" s="133"/>
      <c r="AA627" s="126"/>
      <c r="AB627" s="126"/>
      <c r="AC627" s="131"/>
      <c r="AD627" s="131"/>
      <c r="AE627" s="133"/>
    </row>
    <row r="628" spans="1:31" ht="16.5" thickBot="1" x14ac:dyDescent="0.3">
      <c r="A628" s="82"/>
      <c r="B628" s="77"/>
      <c r="C628" s="41"/>
      <c r="D628" s="40"/>
      <c r="E628" s="41"/>
      <c r="F628" s="40"/>
      <c r="G628" s="41"/>
      <c r="H628" s="40"/>
      <c r="I628" s="36"/>
      <c r="J628" s="40"/>
      <c r="K628" s="36"/>
      <c r="L628" s="40"/>
      <c r="M628" s="36"/>
      <c r="N628" s="43"/>
      <c r="O628" s="44"/>
      <c r="P628" s="70" t="s">
        <v>927</v>
      </c>
      <c r="Q628" s="71" t="s">
        <v>928</v>
      </c>
      <c r="R628" s="23"/>
      <c r="U628" s="29"/>
      <c r="V628" s="133"/>
      <c r="X628" s="29"/>
      <c r="Y628" s="133"/>
      <c r="AC628" s="131"/>
      <c r="AD628" s="131"/>
      <c r="AE628" s="133"/>
    </row>
    <row r="629" spans="1:31" ht="16.5" thickBot="1" x14ac:dyDescent="0.3">
      <c r="A629" s="82"/>
      <c r="B629" s="77"/>
      <c r="C629" s="41"/>
      <c r="D629" s="40"/>
      <c r="E629" s="41"/>
      <c r="F629" s="40"/>
      <c r="G629" s="41"/>
      <c r="H629" s="40"/>
      <c r="I629" s="36"/>
      <c r="J629" s="40"/>
      <c r="K629" s="36"/>
      <c r="L629" s="40"/>
      <c r="M629" s="36"/>
      <c r="N629" s="43"/>
      <c r="O629" s="44"/>
      <c r="P629" s="70" t="s">
        <v>929</v>
      </c>
      <c r="Q629" s="71" t="s">
        <v>930</v>
      </c>
      <c r="R629" s="23"/>
      <c r="U629" s="29"/>
      <c r="V629" s="133"/>
      <c r="X629" s="29"/>
      <c r="Y629" s="133"/>
      <c r="AC629" s="131"/>
      <c r="AD629" s="131"/>
      <c r="AE629" s="133"/>
    </row>
    <row r="630" spans="1:31" ht="24.75" thickBot="1" x14ac:dyDescent="0.3">
      <c r="A630" s="82"/>
      <c r="B630" s="77" t="s">
        <v>2549</v>
      </c>
      <c r="C630" s="41">
        <v>1254</v>
      </c>
      <c r="D630" s="40">
        <v>1560</v>
      </c>
      <c r="E630" s="41">
        <v>1682</v>
      </c>
      <c r="F630" s="40">
        <v>1682</v>
      </c>
      <c r="G630" s="41">
        <v>1682</v>
      </c>
      <c r="H630" s="40">
        <v>1682</v>
      </c>
      <c r="I630" s="36"/>
      <c r="J630" s="40"/>
      <c r="K630" s="36"/>
      <c r="L630" s="40"/>
      <c r="M630" s="36"/>
      <c r="N630" s="43">
        <v>5184.3892400000032</v>
      </c>
      <c r="O630" s="44">
        <v>-38229.082720000006</v>
      </c>
      <c r="P630" s="70" t="s">
        <v>931</v>
      </c>
      <c r="Q630" s="71" t="s">
        <v>932</v>
      </c>
      <c r="R630" s="23"/>
      <c r="U630" s="29"/>
      <c r="V630" s="133"/>
      <c r="X630" s="29"/>
      <c r="Y630" s="133"/>
      <c r="AA630" s="126"/>
      <c r="AB630" s="126"/>
      <c r="AC630" s="131"/>
      <c r="AD630" s="131"/>
      <c r="AE630" s="133"/>
    </row>
    <row r="631" spans="1:31" ht="16.5" thickBot="1" x14ac:dyDescent="0.3">
      <c r="A631" s="82"/>
      <c r="B631" s="77"/>
      <c r="C631" s="41"/>
      <c r="D631" s="40"/>
      <c r="E631" s="41"/>
      <c r="F631" s="40"/>
      <c r="G631" s="41"/>
      <c r="H631" s="40"/>
      <c r="I631" s="36"/>
      <c r="J631" s="40"/>
      <c r="K631" s="36"/>
      <c r="L631" s="40"/>
      <c r="M631" s="36"/>
      <c r="N631" s="43"/>
      <c r="O631" s="44"/>
      <c r="P631" s="70" t="s">
        <v>933</v>
      </c>
      <c r="Q631" s="71" t="s">
        <v>934</v>
      </c>
      <c r="R631" s="23"/>
      <c r="U631" s="29"/>
      <c r="V631" s="133"/>
      <c r="X631" s="29"/>
      <c r="Y631" s="133"/>
      <c r="AC631" s="131"/>
      <c r="AD631" s="131"/>
      <c r="AE631" s="133"/>
    </row>
    <row r="632" spans="1:31" ht="16.5" thickBot="1" x14ac:dyDescent="0.3">
      <c r="A632" s="82"/>
      <c r="B632" s="75" t="s">
        <v>1094</v>
      </c>
      <c r="C632" s="41">
        <v>113</v>
      </c>
      <c r="D632" s="40">
        <v>936</v>
      </c>
      <c r="E632" s="41">
        <v>1436</v>
      </c>
      <c r="F632" s="40">
        <v>1436</v>
      </c>
      <c r="G632" s="41">
        <v>1436</v>
      </c>
      <c r="H632" s="40">
        <v>1436</v>
      </c>
      <c r="I632" s="36"/>
      <c r="J632" s="40"/>
      <c r="K632" s="36"/>
      <c r="L632" s="40"/>
      <c r="M632" s="36"/>
      <c r="N632" s="43">
        <v>7548.4350700000005</v>
      </c>
      <c r="O632" s="44">
        <v>4167.4737099999993</v>
      </c>
      <c r="P632" s="70" t="s">
        <v>848</v>
      </c>
      <c r="Q632" s="10" t="s">
        <v>848</v>
      </c>
      <c r="R632" s="23"/>
      <c r="U632" s="29"/>
      <c r="V632" s="133"/>
      <c r="X632" s="29"/>
      <c r="Y632" s="133"/>
      <c r="AA632" s="126"/>
      <c r="AB632" s="126"/>
      <c r="AC632" s="131"/>
      <c r="AD632" s="131"/>
      <c r="AE632" s="133"/>
    </row>
    <row r="633" spans="1:31" ht="16.5" thickBot="1" x14ac:dyDescent="0.3">
      <c r="A633" s="147" t="s">
        <v>49</v>
      </c>
      <c r="B633" s="148"/>
      <c r="C633" s="6">
        <f>SUM(C634:C645)</f>
        <v>1295</v>
      </c>
      <c r="D633" s="6">
        <f t="shared" ref="D633:H633" si="40">SUM(D634:D645)</f>
        <v>16300</v>
      </c>
      <c r="E633" s="6">
        <f t="shared" si="40"/>
        <v>16300</v>
      </c>
      <c r="F633" s="6">
        <f t="shared" si="40"/>
        <v>16300</v>
      </c>
      <c r="G633" s="6">
        <f t="shared" si="40"/>
        <v>16300</v>
      </c>
      <c r="H633" s="6">
        <f t="shared" si="40"/>
        <v>16300</v>
      </c>
      <c r="I633" s="160" t="s">
        <v>2569</v>
      </c>
      <c r="J633" s="160"/>
      <c r="K633" s="160"/>
      <c r="L633" s="160"/>
      <c r="M633" s="160"/>
      <c r="N633" s="6">
        <f>SUM(N634:N645)</f>
        <v>303392.55266000004</v>
      </c>
      <c r="O633" s="6">
        <f>SUM(O634:O645)</f>
        <v>291769.19548999995</v>
      </c>
      <c r="P633" s="59"/>
      <c r="Q633" s="59"/>
      <c r="R633" s="4"/>
      <c r="U633" s="29"/>
      <c r="V633" s="133"/>
      <c r="X633" s="29"/>
      <c r="Y633" s="133"/>
      <c r="AA633" s="127"/>
      <c r="AB633" s="127"/>
      <c r="AC633" s="131"/>
      <c r="AD633" s="131"/>
      <c r="AE633" s="133"/>
    </row>
    <row r="634" spans="1:31" ht="36.75" thickBot="1" x14ac:dyDescent="0.3">
      <c r="A634" s="82"/>
      <c r="B634" s="77" t="s">
        <v>2670</v>
      </c>
      <c r="C634" s="41">
        <v>375</v>
      </c>
      <c r="D634" s="40">
        <v>375</v>
      </c>
      <c r="E634" s="41">
        <v>375</v>
      </c>
      <c r="F634" s="40">
        <v>375</v>
      </c>
      <c r="G634" s="41">
        <v>375</v>
      </c>
      <c r="H634" s="40">
        <v>375</v>
      </c>
      <c r="I634" s="36"/>
      <c r="J634" s="40"/>
      <c r="K634" s="36"/>
      <c r="L634" s="40"/>
      <c r="M634" s="36"/>
      <c r="N634" s="43">
        <v>50556.459520000004</v>
      </c>
      <c r="O634" s="44">
        <v>48738.04967</v>
      </c>
      <c r="P634" s="55" t="s">
        <v>557</v>
      </c>
      <c r="Q634" s="60" t="s">
        <v>558</v>
      </c>
      <c r="R634" s="23"/>
      <c r="U634" s="29"/>
      <c r="V634" s="133"/>
      <c r="X634" s="29"/>
      <c r="Y634" s="133"/>
      <c r="AA634" s="126"/>
      <c r="AB634" s="126"/>
      <c r="AC634" s="131"/>
      <c r="AD634" s="131"/>
      <c r="AE634" s="133"/>
    </row>
    <row r="635" spans="1:31" ht="32.25" thickBot="1" x14ac:dyDescent="0.3">
      <c r="A635" s="82"/>
      <c r="B635" s="77" t="s">
        <v>2669</v>
      </c>
      <c r="C635" s="41">
        <v>0</v>
      </c>
      <c r="D635" s="40">
        <v>0</v>
      </c>
      <c r="E635" s="41">
        <v>0</v>
      </c>
      <c r="F635" s="40">
        <v>0</v>
      </c>
      <c r="G635" s="41">
        <v>0</v>
      </c>
      <c r="H635" s="40">
        <v>0</v>
      </c>
      <c r="I635" s="36"/>
      <c r="J635" s="40"/>
      <c r="K635" s="36"/>
      <c r="L635" s="40"/>
      <c r="M635" s="36"/>
      <c r="N635" s="43">
        <v>21362.953870000001</v>
      </c>
      <c r="O635" s="44">
        <v>26741.690039999998</v>
      </c>
      <c r="P635" s="55" t="s">
        <v>559</v>
      </c>
      <c r="Q635" s="60" t="s">
        <v>560</v>
      </c>
      <c r="R635" s="23"/>
      <c r="U635" s="29"/>
      <c r="V635" s="133"/>
      <c r="X635" s="29"/>
      <c r="Y635" s="133"/>
      <c r="AA635" s="126"/>
      <c r="AB635" s="126"/>
      <c r="AC635" s="131"/>
      <c r="AD635" s="131"/>
      <c r="AE635" s="133"/>
    </row>
    <row r="636" spans="1:31" ht="24.75" thickBot="1" x14ac:dyDescent="0.3">
      <c r="A636" s="82"/>
      <c r="B636" s="77"/>
      <c r="C636" s="41"/>
      <c r="D636" s="40"/>
      <c r="E636" s="41"/>
      <c r="F636" s="40"/>
      <c r="G636" s="41"/>
      <c r="H636" s="40"/>
      <c r="I636" s="36"/>
      <c r="J636" s="40"/>
      <c r="K636" s="36"/>
      <c r="L636" s="40"/>
      <c r="M636" s="36"/>
      <c r="N636" s="43"/>
      <c r="O636" s="44"/>
      <c r="P636" s="55" t="s">
        <v>561</v>
      </c>
      <c r="Q636" s="60" t="s">
        <v>490</v>
      </c>
      <c r="R636" s="23"/>
      <c r="U636" s="29"/>
      <c r="V636" s="133"/>
      <c r="X636" s="29"/>
      <c r="Y636" s="133"/>
      <c r="AC636" s="131"/>
      <c r="AD636" s="131"/>
      <c r="AE636" s="133"/>
    </row>
    <row r="637" spans="1:31" ht="36.75" thickBot="1" x14ac:dyDescent="0.3">
      <c r="A637" s="82"/>
      <c r="B637" s="77" t="s">
        <v>2668</v>
      </c>
      <c r="C637" s="41">
        <v>0</v>
      </c>
      <c r="D637" s="40">
        <v>0</v>
      </c>
      <c r="E637" s="41">
        <v>0</v>
      </c>
      <c r="F637" s="40">
        <v>0</v>
      </c>
      <c r="G637" s="41">
        <v>0</v>
      </c>
      <c r="H637" s="40">
        <v>0</v>
      </c>
      <c r="I637" s="36"/>
      <c r="J637" s="40"/>
      <c r="K637" s="36"/>
      <c r="L637" s="40"/>
      <c r="M637" s="36"/>
      <c r="N637" s="43">
        <v>51603.765510000005</v>
      </c>
      <c r="O637" s="44">
        <v>55064.588069999998</v>
      </c>
      <c r="P637" s="55" t="s">
        <v>562</v>
      </c>
      <c r="Q637" s="60" t="s">
        <v>563</v>
      </c>
      <c r="R637" s="23"/>
      <c r="U637" s="29"/>
      <c r="V637" s="133"/>
      <c r="X637" s="29"/>
      <c r="Y637" s="133"/>
      <c r="AA637" s="126"/>
      <c r="AB637" s="126"/>
      <c r="AC637" s="131"/>
      <c r="AD637" s="131"/>
      <c r="AE637" s="133"/>
    </row>
    <row r="638" spans="1:31" ht="16.5" thickBot="1" x14ac:dyDescent="0.3">
      <c r="A638" s="82"/>
      <c r="B638" s="77"/>
      <c r="C638" s="41"/>
      <c r="D638" s="40"/>
      <c r="E638" s="41"/>
      <c r="F638" s="40"/>
      <c r="G638" s="41"/>
      <c r="H638" s="40"/>
      <c r="I638" s="36"/>
      <c r="J638" s="40"/>
      <c r="K638" s="36"/>
      <c r="L638" s="40"/>
      <c r="M638" s="36"/>
      <c r="N638" s="43"/>
      <c r="O638" s="44"/>
      <c r="P638" s="64" t="s">
        <v>564</v>
      </c>
      <c r="Q638" s="60" t="s">
        <v>565</v>
      </c>
      <c r="R638" s="23"/>
      <c r="U638" s="29"/>
      <c r="V638" s="133"/>
      <c r="X638" s="29"/>
      <c r="Y638" s="133"/>
      <c r="AC638" s="131"/>
      <c r="AD638" s="131"/>
      <c r="AE638" s="133"/>
    </row>
    <row r="639" spans="1:31" ht="24.75" thickBot="1" x14ac:dyDescent="0.3">
      <c r="A639" s="82"/>
      <c r="B639" s="77" t="s">
        <v>2667</v>
      </c>
      <c r="C639" s="41">
        <v>0</v>
      </c>
      <c r="D639" s="40">
        <v>5585</v>
      </c>
      <c r="E639" s="41">
        <v>5585</v>
      </c>
      <c r="F639" s="40">
        <v>5585</v>
      </c>
      <c r="G639" s="41">
        <v>5585</v>
      </c>
      <c r="H639" s="40">
        <v>5585</v>
      </c>
      <c r="I639" s="36"/>
      <c r="J639" s="40"/>
      <c r="K639" s="36"/>
      <c r="L639" s="40"/>
      <c r="M639" s="36"/>
      <c r="N639" s="43">
        <v>32657.385779999997</v>
      </c>
      <c r="O639" s="44">
        <v>44147.992270000002</v>
      </c>
      <c r="P639" s="55" t="s">
        <v>566</v>
      </c>
      <c r="Q639" s="60" t="s">
        <v>567</v>
      </c>
      <c r="R639" s="23"/>
      <c r="U639" s="29"/>
      <c r="V639" s="133"/>
      <c r="X639" s="29"/>
      <c r="Y639" s="133"/>
      <c r="AA639" s="126"/>
      <c r="AB639" s="126"/>
      <c r="AC639" s="131"/>
      <c r="AD639" s="131"/>
      <c r="AE639" s="133"/>
    </row>
    <row r="640" spans="1:31" ht="36.75" thickBot="1" x14ac:dyDescent="0.3">
      <c r="A640" s="82"/>
      <c r="B640" s="77"/>
      <c r="C640" s="41"/>
      <c r="D640" s="40"/>
      <c r="E640" s="41"/>
      <c r="F640" s="40"/>
      <c r="G640" s="41"/>
      <c r="H640" s="40"/>
      <c r="I640" s="36"/>
      <c r="J640" s="40"/>
      <c r="K640" s="36"/>
      <c r="L640" s="40"/>
      <c r="M640" s="36"/>
      <c r="N640" s="43"/>
      <c r="O640" s="44"/>
      <c r="P640" s="55" t="s">
        <v>568</v>
      </c>
      <c r="Q640" s="60" t="s">
        <v>490</v>
      </c>
      <c r="R640" s="23"/>
      <c r="U640" s="29"/>
      <c r="V640" s="133"/>
      <c r="X640" s="29"/>
      <c r="Y640" s="133"/>
      <c r="AC640" s="131"/>
      <c r="AD640" s="131"/>
      <c r="AE640" s="133"/>
    </row>
    <row r="641" spans="1:31" ht="48.75" thickBot="1" x14ac:dyDescent="0.3">
      <c r="A641" s="82"/>
      <c r="B641" s="77" t="s">
        <v>2666</v>
      </c>
      <c r="C641" s="41">
        <v>0</v>
      </c>
      <c r="D641" s="40">
        <v>0</v>
      </c>
      <c r="E641" s="41">
        <v>0</v>
      </c>
      <c r="F641" s="40">
        <v>0</v>
      </c>
      <c r="G641" s="41">
        <v>0</v>
      </c>
      <c r="H641" s="40">
        <v>0</v>
      </c>
      <c r="I641" s="36"/>
      <c r="J641" s="40"/>
      <c r="K641" s="36"/>
      <c r="L641" s="40"/>
      <c r="M641" s="36"/>
      <c r="N641" s="43">
        <v>15101.153089999998</v>
      </c>
      <c r="O641" s="44">
        <v>9766.2447100000009</v>
      </c>
      <c r="P641" s="55" t="s">
        <v>569</v>
      </c>
      <c r="Q641" s="60" t="s">
        <v>570</v>
      </c>
      <c r="R641" s="23"/>
      <c r="U641" s="29"/>
      <c r="V641" s="133"/>
      <c r="X641" s="29"/>
      <c r="Y641" s="133"/>
      <c r="AA641" s="126"/>
      <c r="AB641" s="126"/>
      <c r="AC641" s="131"/>
      <c r="AD641" s="131"/>
      <c r="AE641" s="133"/>
    </row>
    <row r="642" spans="1:31" ht="24.75" thickBot="1" x14ac:dyDescent="0.3">
      <c r="A642" s="82"/>
      <c r="B642" s="77" t="s">
        <v>2665</v>
      </c>
      <c r="C642" s="41">
        <v>0</v>
      </c>
      <c r="D642" s="40">
        <v>0</v>
      </c>
      <c r="E642" s="41">
        <v>0</v>
      </c>
      <c r="F642" s="40">
        <v>0</v>
      </c>
      <c r="G642" s="41">
        <v>0</v>
      </c>
      <c r="H642" s="40">
        <v>0</v>
      </c>
      <c r="I642" s="36"/>
      <c r="J642" s="40"/>
      <c r="K642" s="36"/>
      <c r="L642" s="40"/>
      <c r="M642" s="36"/>
      <c r="N642" s="43">
        <v>44025.043060000004</v>
      </c>
      <c r="O642" s="44">
        <v>48402.693780000001</v>
      </c>
      <c r="P642" s="55" t="s">
        <v>571</v>
      </c>
      <c r="Q642" s="60" t="s">
        <v>490</v>
      </c>
      <c r="R642" s="23"/>
      <c r="U642" s="29"/>
      <c r="V642" s="133"/>
      <c r="X642" s="29"/>
      <c r="Y642" s="133"/>
      <c r="AA642" s="126"/>
      <c r="AB642" s="126"/>
      <c r="AC642" s="131"/>
      <c r="AD642" s="131"/>
      <c r="AE642" s="133"/>
    </row>
    <row r="643" spans="1:31" ht="24.75" thickBot="1" x14ac:dyDescent="0.3">
      <c r="A643" s="82"/>
      <c r="B643" s="77"/>
      <c r="C643" s="41"/>
      <c r="D643" s="40"/>
      <c r="E643" s="41"/>
      <c r="F643" s="40"/>
      <c r="G643" s="41"/>
      <c r="H643" s="40"/>
      <c r="I643" s="36"/>
      <c r="J643" s="40"/>
      <c r="K643" s="36"/>
      <c r="L643" s="40"/>
      <c r="M643" s="36"/>
      <c r="N643" s="43"/>
      <c r="O643" s="44"/>
      <c r="P643" s="55" t="s">
        <v>572</v>
      </c>
      <c r="Q643" s="60" t="s">
        <v>573</v>
      </c>
      <c r="R643" s="23"/>
      <c r="U643" s="29"/>
      <c r="V643" s="133"/>
      <c r="X643" s="29"/>
      <c r="Y643" s="133"/>
      <c r="AC643" s="131"/>
      <c r="AD643" s="131"/>
      <c r="AE643" s="133"/>
    </row>
    <row r="644" spans="1:31" ht="60.75" thickBot="1" x14ac:dyDescent="0.3">
      <c r="A644" s="82"/>
      <c r="B644" s="77" t="s">
        <v>2664</v>
      </c>
      <c r="C644" s="41">
        <v>0</v>
      </c>
      <c r="D644" s="40">
        <v>0</v>
      </c>
      <c r="E644" s="41">
        <v>0</v>
      </c>
      <c r="F644" s="40">
        <v>0</v>
      </c>
      <c r="G644" s="41">
        <v>0</v>
      </c>
      <c r="H644" s="40">
        <v>0</v>
      </c>
      <c r="I644" s="36"/>
      <c r="J644" s="40"/>
      <c r="K644" s="36"/>
      <c r="L644" s="40"/>
      <c r="M644" s="36"/>
      <c r="N644" s="43">
        <v>5235.5466699999997</v>
      </c>
      <c r="O644" s="44">
        <v>4490.2937699999993</v>
      </c>
      <c r="P644" s="66" t="s">
        <v>3155</v>
      </c>
      <c r="Q644" s="60" t="s">
        <v>570</v>
      </c>
      <c r="R644" s="23"/>
      <c r="U644" s="29"/>
      <c r="V644" s="133"/>
      <c r="X644" s="29"/>
      <c r="Y644" s="133"/>
      <c r="AA644" s="126"/>
      <c r="AB644" s="126"/>
      <c r="AC644" s="131"/>
      <c r="AD644" s="131"/>
      <c r="AE644" s="133"/>
    </row>
    <row r="645" spans="1:31" ht="16.5" thickBot="1" x14ac:dyDescent="0.3">
      <c r="A645" s="82"/>
      <c r="B645" s="75" t="s">
        <v>1094</v>
      </c>
      <c r="C645" s="41">
        <v>920</v>
      </c>
      <c r="D645" s="40">
        <v>10340</v>
      </c>
      <c r="E645" s="41">
        <v>10340</v>
      </c>
      <c r="F645" s="40">
        <v>10340</v>
      </c>
      <c r="G645" s="41">
        <v>10340</v>
      </c>
      <c r="H645" s="40">
        <v>10340</v>
      </c>
      <c r="I645" s="36"/>
      <c r="J645" s="40"/>
      <c r="K645" s="36"/>
      <c r="L645" s="40"/>
      <c r="M645" s="36"/>
      <c r="N645" s="43">
        <v>82850.245160000006</v>
      </c>
      <c r="O645" s="44">
        <v>54417.643179999992</v>
      </c>
      <c r="P645" s="34" t="s">
        <v>848</v>
      </c>
      <c r="Q645" s="10" t="s">
        <v>848</v>
      </c>
      <c r="R645" s="23"/>
      <c r="U645" s="29"/>
      <c r="V645" s="133"/>
      <c r="X645" s="29"/>
      <c r="Y645" s="133"/>
      <c r="AA645" s="126"/>
      <c r="AB645" s="126"/>
      <c r="AC645" s="131"/>
      <c r="AD645" s="131"/>
      <c r="AE645" s="133"/>
    </row>
    <row r="646" spans="1:31" ht="16.5" thickBot="1" x14ac:dyDescent="0.3">
      <c r="A646" s="147" t="s">
        <v>2944</v>
      </c>
      <c r="B646" s="148"/>
      <c r="C646" s="117">
        <f>SUM(C647:C663)</f>
        <v>15000</v>
      </c>
      <c r="D646" s="117">
        <f t="shared" ref="D646:H646" si="41">SUM(D647:D663)</f>
        <v>30000</v>
      </c>
      <c r="E646" s="117">
        <f t="shared" si="41"/>
        <v>30000</v>
      </c>
      <c r="F646" s="117">
        <f t="shared" si="41"/>
        <v>30000</v>
      </c>
      <c r="G646" s="117">
        <f t="shared" si="41"/>
        <v>30000</v>
      </c>
      <c r="H646" s="117">
        <f t="shared" si="41"/>
        <v>30000</v>
      </c>
      <c r="I646" s="160" t="s">
        <v>2569</v>
      </c>
      <c r="J646" s="160"/>
      <c r="K646" s="160"/>
      <c r="L646" s="160"/>
      <c r="M646" s="160"/>
      <c r="N646" s="6">
        <f>SUM(N647:N663)</f>
        <v>522038.37270000001</v>
      </c>
      <c r="O646" s="6">
        <f>SUM(O647:O663)</f>
        <v>518655.35595000011</v>
      </c>
      <c r="P646" s="59"/>
      <c r="Q646" s="59"/>
      <c r="R646" s="4"/>
      <c r="U646" s="29"/>
      <c r="V646" s="133"/>
      <c r="X646" s="29"/>
      <c r="Y646" s="133"/>
      <c r="AA646" s="127"/>
      <c r="AB646" s="127"/>
      <c r="AC646" s="131"/>
      <c r="AD646" s="131"/>
      <c r="AE646" s="133"/>
    </row>
    <row r="647" spans="1:31" ht="24.75" thickBot="1" x14ac:dyDescent="0.3">
      <c r="A647" s="82"/>
      <c r="B647" s="77" t="s">
        <v>2678</v>
      </c>
      <c r="C647" s="41">
        <v>0</v>
      </c>
      <c r="D647" s="40">
        <v>0</v>
      </c>
      <c r="E647" s="41">
        <v>0</v>
      </c>
      <c r="F647" s="40">
        <v>0</v>
      </c>
      <c r="G647" s="41">
        <v>0</v>
      </c>
      <c r="H647" s="40">
        <v>0</v>
      </c>
      <c r="I647" s="36"/>
      <c r="J647" s="40"/>
      <c r="K647" s="36"/>
      <c r="L647" s="40"/>
      <c r="M647" s="36"/>
      <c r="N647" s="43">
        <v>1161.4691</v>
      </c>
      <c r="O647" s="44">
        <v>11038.57726</v>
      </c>
      <c r="P647" s="66" t="s">
        <v>3152</v>
      </c>
      <c r="Q647" s="60" t="s">
        <v>3123</v>
      </c>
      <c r="R647" s="23"/>
      <c r="U647" s="29"/>
      <c r="V647" s="133"/>
      <c r="X647" s="29"/>
      <c r="Y647" s="133"/>
      <c r="AA647" s="126"/>
      <c r="AB647" s="126"/>
      <c r="AC647" s="131"/>
      <c r="AD647" s="131"/>
      <c r="AE647" s="133"/>
    </row>
    <row r="648" spans="1:31" ht="24.75" thickBot="1" x14ac:dyDescent="0.3">
      <c r="A648" s="82"/>
      <c r="B648" s="77" t="s">
        <v>2677</v>
      </c>
      <c r="C648" s="41">
        <v>0</v>
      </c>
      <c r="D648" s="40">
        <v>0</v>
      </c>
      <c r="E648" s="41">
        <v>0</v>
      </c>
      <c r="F648" s="40">
        <v>0</v>
      </c>
      <c r="G648" s="41">
        <v>0</v>
      </c>
      <c r="H648" s="40">
        <v>0</v>
      </c>
      <c r="I648" s="36"/>
      <c r="J648" s="40"/>
      <c r="K648" s="36"/>
      <c r="L648" s="40"/>
      <c r="M648" s="36"/>
      <c r="N648" s="43">
        <v>87314.112460000004</v>
      </c>
      <c r="O648" s="44">
        <v>88421.85659000001</v>
      </c>
      <c r="P648" s="66" t="s">
        <v>3151</v>
      </c>
      <c r="Q648" s="60" t="s">
        <v>3124</v>
      </c>
      <c r="R648" s="23"/>
      <c r="U648" s="29"/>
      <c r="V648" s="133"/>
      <c r="X648" s="29"/>
      <c r="Y648" s="133"/>
      <c r="AA648" s="126"/>
      <c r="AB648" s="126"/>
      <c r="AC648" s="131"/>
      <c r="AD648" s="131"/>
      <c r="AE648" s="133"/>
    </row>
    <row r="649" spans="1:31" ht="24.75" thickBot="1" x14ac:dyDescent="0.3">
      <c r="A649" s="82"/>
      <c r="B649" s="77"/>
      <c r="C649" s="41"/>
      <c r="D649" s="40"/>
      <c r="E649" s="41"/>
      <c r="F649" s="40"/>
      <c r="G649" s="41"/>
      <c r="H649" s="40"/>
      <c r="I649" s="36"/>
      <c r="J649" s="40"/>
      <c r="K649" s="36"/>
      <c r="L649" s="40"/>
      <c r="M649" s="36"/>
      <c r="N649" s="43"/>
      <c r="O649" s="44"/>
      <c r="P649" s="66" t="s">
        <v>3150</v>
      </c>
      <c r="Q649" s="60" t="s">
        <v>3153</v>
      </c>
      <c r="R649" s="23"/>
      <c r="U649" s="29"/>
      <c r="V649" s="133"/>
      <c r="X649" s="29"/>
      <c r="Y649" s="133"/>
      <c r="AC649" s="131"/>
      <c r="AD649" s="131"/>
      <c r="AE649" s="133"/>
    </row>
    <row r="650" spans="1:31" ht="24.75" thickBot="1" x14ac:dyDescent="0.3">
      <c r="A650" s="82"/>
      <c r="B650" s="77" t="s">
        <v>2676</v>
      </c>
      <c r="C650" s="41">
        <v>7500</v>
      </c>
      <c r="D650" s="40">
        <v>15000</v>
      </c>
      <c r="E650" s="41">
        <v>15000</v>
      </c>
      <c r="F650" s="40">
        <v>15000</v>
      </c>
      <c r="G650" s="41">
        <v>15000</v>
      </c>
      <c r="H650" s="40">
        <v>15000</v>
      </c>
      <c r="I650" s="36"/>
      <c r="J650" s="40"/>
      <c r="K650" s="36"/>
      <c r="L650" s="40"/>
      <c r="M650" s="36"/>
      <c r="N650" s="43">
        <v>76570.459950000019</v>
      </c>
      <c r="O650" s="44">
        <v>90214.246760000009</v>
      </c>
      <c r="P650" s="66" t="s">
        <v>3149</v>
      </c>
      <c r="Q650" s="60" t="s">
        <v>3126</v>
      </c>
      <c r="R650" s="23"/>
      <c r="U650" s="29"/>
      <c r="V650" s="133"/>
      <c r="X650" s="29"/>
      <c r="Y650" s="133"/>
      <c r="AA650" s="126"/>
      <c r="AB650" s="126"/>
      <c r="AC650" s="131"/>
      <c r="AD650" s="131"/>
      <c r="AE650" s="133"/>
    </row>
    <row r="651" spans="1:31" ht="16.5" thickBot="1" x14ac:dyDescent="0.3">
      <c r="A651" s="82"/>
      <c r="B651" s="77"/>
      <c r="C651" s="41"/>
      <c r="D651" s="40"/>
      <c r="E651" s="41"/>
      <c r="F651" s="40"/>
      <c r="G651" s="41"/>
      <c r="H651" s="40"/>
      <c r="I651" s="36"/>
      <c r="J651" s="40"/>
      <c r="K651" s="36"/>
      <c r="L651" s="40"/>
      <c r="M651" s="36"/>
      <c r="N651" s="43"/>
      <c r="O651" s="44"/>
      <c r="P651" s="66" t="s">
        <v>3148</v>
      </c>
      <c r="Q651" s="60" t="s">
        <v>3127</v>
      </c>
      <c r="R651" s="23"/>
      <c r="U651" s="29"/>
      <c r="V651" s="133"/>
      <c r="X651" s="29"/>
      <c r="Y651" s="133"/>
      <c r="AC651" s="131"/>
      <c r="AD651" s="131"/>
      <c r="AE651" s="133"/>
    </row>
    <row r="652" spans="1:31" ht="16.5" thickBot="1" x14ac:dyDescent="0.3">
      <c r="A652" s="82"/>
      <c r="B652" s="77" t="s">
        <v>2675</v>
      </c>
      <c r="C652" s="41">
        <v>0</v>
      </c>
      <c r="D652" s="40">
        <v>0</v>
      </c>
      <c r="E652" s="41">
        <v>0</v>
      </c>
      <c r="F652" s="40">
        <v>0</v>
      </c>
      <c r="G652" s="41">
        <v>0</v>
      </c>
      <c r="H652" s="40">
        <v>0</v>
      </c>
      <c r="I652" s="36"/>
      <c r="J652" s="40"/>
      <c r="K652" s="36"/>
      <c r="L652" s="40"/>
      <c r="M652" s="36"/>
      <c r="N652" s="43">
        <v>200207.12818</v>
      </c>
      <c r="O652" s="44">
        <v>202297.80350000001</v>
      </c>
      <c r="P652" s="65" t="s">
        <v>3147</v>
      </c>
      <c r="Q652" s="60" t="s">
        <v>3128</v>
      </c>
      <c r="R652" s="23"/>
      <c r="U652" s="29"/>
      <c r="V652" s="133"/>
      <c r="X652" s="29"/>
      <c r="Y652" s="133"/>
      <c r="AA652" s="126"/>
      <c r="AB652" s="126"/>
      <c r="AC652" s="131"/>
      <c r="AD652" s="131"/>
      <c r="AE652" s="133"/>
    </row>
    <row r="653" spans="1:31" ht="24.75" thickBot="1" x14ac:dyDescent="0.3">
      <c r="A653" s="82"/>
      <c r="B653" s="77"/>
      <c r="C653" s="41"/>
      <c r="D653" s="40"/>
      <c r="E653" s="41"/>
      <c r="F653" s="40"/>
      <c r="G653" s="41"/>
      <c r="H653" s="40"/>
      <c r="I653" s="36"/>
      <c r="J653" s="40"/>
      <c r="K653" s="36"/>
      <c r="L653" s="40"/>
      <c r="M653" s="36"/>
      <c r="N653" s="43"/>
      <c r="O653" s="44"/>
      <c r="P653" s="66" t="s">
        <v>3146</v>
      </c>
      <c r="Q653" s="60" t="s">
        <v>3125</v>
      </c>
      <c r="R653" s="23"/>
      <c r="U653" s="29"/>
      <c r="V653" s="133"/>
      <c r="X653" s="29"/>
      <c r="Y653" s="133"/>
      <c r="AC653" s="131"/>
      <c r="AD653" s="131"/>
      <c r="AE653" s="133"/>
    </row>
    <row r="654" spans="1:31" ht="24.75" thickBot="1" x14ac:dyDescent="0.3">
      <c r="A654" s="82"/>
      <c r="B654" s="77" t="s">
        <v>2674</v>
      </c>
      <c r="C654" s="41">
        <v>1850</v>
      </c>
      <c r="D654" s="40">
        <v>3700</v>
      </c>
      <c r="E654" s="41">
        <v>3700</v>
      </c>
      <c r="F654" s="40">
        <v>3700</v>
      </c>
      <c r="G654" s="41">
        <v>3700</v>
      </c>
      <c r="H654" s="40">
        <v>3700</v>
      </c>
      <c r="I654" s="36"/>
      <c r="J654" s="40"/>
      <c r="K654" s="36"/>
      <c r="L654" s="40"/>
      <c r="M654" s="36"/>
      <c r="N654" s="43">
        <v>22620.956240000003</v>
      </c>
      <c r="O654" s="44">
        <v>26149.298240000004</v>
      </c>
      <c r="P654" s="66" t="s">
        <v>3145</v>
      </c>
      <c r="Q654" s="60" t="s">
        <v>3129</v>
      </c>
      <c r="R654" s="23"/>
      <c r="U654" s="29"/>
      <c r="V654" s="133"/>
      <c r="X654" s="29"/>
      <c r="Y654" s="133"/>
      <c r="AA654" s="126"/>
      <c r="AB654" s="126"/>
      <c r="AC654" s="131"/>
      <c r="AD654" s="131"/>
      <c r="AE654" s="133"/>
    </row>
    <row r="655" spans="1:31" ht="24.75" thickBot="1" x14ac:dyDescent="0.3">
      <c r="A655" s="82"/>
      <c r="B655" s="77"/>
      <c r="C655" s="41"/>
      <c r="D655" s="40"/>
      <c r="E655" s="41"/>
      <c r="F655" s="40"/>
      <c r="G655" s="41"/>
      <c r="H655" s="40"/>
      <c r="I655" s="36"/>
      <c r="J655" s="40"/>
      <c r="K655" s="36"/>
      <c r="L655" s="40"/>
      <c r="M655" s="36"/>
      <c r="N655" s="43"/>
      <c r="O655" s="44"/>
      <c r="P655" s="66" t="s">
        <v>3144</v>
      </c>
      <c r="Q655" s="60" t="s">
        <v>3130</v>
      </c>
      <c r="R655" s="23"/>
      <c r="U655" s="29"/>
      <c r="V655" s="133"/>
      <c r="X655" s="29"/>
      <c r="Y655" s="133"/>
      <c r="AC655" s="131"/>
      <c r="AD655" s="131"/>
      <c r="AE655" s="133"/>
    </row>
    <row r="656" spans="1:31" ht="24.75" thickBot="1" x14ac:dyDescent="0.3">
      <c r="A656" s="82"/>
      <c r="B656" s="77" t="s">
        <v>2673</v>
      </c>
      <c r="C656" s="41">
        <v>0</v>
      </c>
      <c r="D656" s="40">
        <v>0</v>
      </c>
      <c r="E656" s="41">
        <v>0</v>
      </c>
      <c r="F656" s="40">
        <v>0</v>
      </c>
      <c r="G656" s="41">
        <v>0</v>
      </c>
      <c r="H656" s="40">
        <v>0</v>
      </c>
      <c r="I656" s="36"/>
      <c r="J656" s="40"/>
      <c r="K656" s="36"/>
      <c r="L656" s="40"/>
      <c r="M656" s="36"/>
      <c r="N656" s="43">
        <v>27217.677230000001</v>
      </c>
      <c r="O656" s="44">
        <v>24411.421139999999</v>
      </c>
      <c r="P656" s="66" t="s">
        <v>3143</v>
      </c>
      <c r="Q656" s="60" t="s">
        <v>3131</v>
      </c>
      <c r="R656" s="23"/>
      <c r="U656" s="29"/>
      <c r="V656" s="133"/>
      <c r="X656" s="29"/>
      <c r="Y656" s="133"/>
      <c r="AA656" s="126"/>
      <c r="AB656" s="126"/>
      <c r="AC656" s="131"/>
      <c r="AD656" s="131"/>
      <c r="AE656" s="133"/>
    </row>
    <row r="657" spans="1:31" ht="24.75" thickBot="1" x14ac:dyDescent="0.3">
      <c r="A657" s="82"/>
      <c r="B657" s="77"/>
      <c r="C657" s="41"/>
      <c r="D657" s="40"/>
      <c r="E657" s="41"/>
      <c r="F657" s="40"/>
      <c r="G657" s="41"/>
      <c r="H657" s="40"/>
      <c r="I657" s="36"/>
      <c r="J657" s="40"/>
      <c r="K657" s="36"/>
      <c r="L657" s="40"/>
      <c r="M657" s="36"/>
      <c r="N657" s="43"/>
      <c r="O657" s="44"/>
      <c r="P657" s="66" t="s">
        <v>3142</v>
      </c>
      <c r="Q657" s="60" t="s">
        <v>3132</v>
      </c>
      <c r="R657" s="23"/>
      <c r="U657" s="29"/>
      <c r="V657" s="133"/>
      <c r="X657" s="29"/>
      <c r="Y657" s="133"/>
      <c r="AC657" s="131"/>
      <c r="AD657" s="131"/>
      <c r="AE657" s="133"/>
    </row>
    <row r="658" spans="1:31" ht="36.75" thickBot="1" x14ac:dyDescent="0.3">
      <c r="A658" s="82"/>
      <c r="B658" s="77" t="s">
        <v>2672</v>
      </c>
      <c r="C658" s="41">
        <v>3305</v>
      </c>
      <c r="D658" s="40">
        <v>6610</v>
      </c>
      <c r="E658" s="41">
        <v>6610</v>
      </c>
      <c r="F658" s="40">
        <v>6610</v>
      </c>
      <c r="G658" s="41">
        <v>6610</v>
      </c>
      <c r="H658" s="40">
        <v>6610</v>
      </c>
      <c r="I658" s="36"/>
      <c r="J658" s="40"/>
      <c r="K658" s="36"/>
      <c r="L658" s="40"/>
      <c r="M658" s="36"/>
      <c r="N658" s="43">
        <v>81143.059499999988</v>
      </c>
      <c r="O658" s="44">
        <v>53708.34921</v>
      </c>
      <c r="P658" s="66" t="s">
        <v>3141</v>
      </c>
      <c r="Q658" s="60" t="s">
        <v>3133</v>
      </c>
      <c r="R658" s="23"/>
      <c r="U658" s="29"/>
      <c r="V658" s="133"/>
      <c r="X658" s="29"/>
      <c r="Y658" s="133"/>
      <c r="AA658" s="126"/>
      <c r="AB658" s="126"/>
      <c r="AC658" s="131"/>
      <c r="AD658" s="131"/>
      <c r="AE658" s="133"/>
    </row>
    <row r="659" spans="1:31" ht="24.75" thickBot="1" x14ac:dyDescent="0.3">
      <c r="A659" s="82"/>
      <c r="B659" s="77"/>
      <c r="C659" s="41"/>
      <c r="D659" s="40"/>
      <c r="E659" s="41"/>
      <c r="F659" s="40"/>
      <c r="G659" s="41"/>
      <c r="H659" s="40"/>
      <c r="I659" s="36"/>
      <c r="J659" s="40"/>
      <c r="K659" s="36"/>
      <c r="L659" s="40"/>
      <c r="M659" s="36"/>
      <c r="N659" s="43"/>
      <c r="O659" s="44"/>
      <c r="P659" s="66" t="s">
        <v>3140</v>
      </c>
      <c r="Q659" s="60" t="s">
        <v>3134</v>
      </c>
      <c r="R659" s="23"/>
      <c r="U659" s="29"/>
      <c r="V659" s="133"/>
      <c r="X659" s="29"/>
      <c r="Y659" s="133"/>
      <c r="AC659" s="131"/>
      <c r="AD659" s="131"/>
      <c r="AE659" s="133"/>
    </row>
    <row r="660" spans="1:31" ht="16.5" thickBot="1" x14ac:dyDescent="0.3">
      <c r="A660" s="82"/>
      <c r="B660" s="77"/>
      <c r="C660" s="41"/>
      <c r="D660" s="40"/>
      <c r="E660" s="41"/>
      <c r="F660" s="40"/>
      <c r="G660" s="41"/>
      <c r="H660" s="40"/>
      <c r="I660" s="36"/>
      <c r="J660" s="40"/>
      <c r="K660" s="36"/>
      <c r="L660" s="40"/>
      <c r="M660" s="36"/>
      <c r="N660" s="43"/>
      <c r="O660" s="44"/>
      <c r="P660" s="65" t="s">
        <v>3139</v>
      </c>
      <c r="Q660" s="60" t="s">
        <v>3135</v>
      </c>
      <c r="R660" s="23"/>
      <c r="U660" s="29"/>
      <c r="V660" s="133"/>
      <c r="X660" s="29"/>
      <c r="Y660" s="133"/>
      <c r="AC660" s="131"/>
      <c r="AD660" s="131"/>
      <c r="AE660" s="133"/>
    </row>
    <row r="661" spans="1:31" ht="36.75" thickBot="1" x14ac:dyDescent="0.3">
      <c r="A661" s="82"/>
      <c r="B661" s="77" t="s">
        <v>2671</v>
      </c>
      <c r="C661" s="41">
        <v>0</v>
      </c>
      <c r="D661" s="40">
        <v>0</v>
      </c>
      <c r="E661" s="41">
        <v>0</v>
      </c>
      <c r="F661" s="40">
        <v>0</v>
      </c>
      <c r="G661" s="41">
        <v>0</v>
      </c>
      <c r="H661" s="40">
        <v>0</v>
      </c>
      <c r="I661" s="36"/>
      <c r="J661" s="40"/>
      <c r="K661" s="36"/>
      <c r="L661" s="40"/>
      <c r="M661" s="36"/>
      <c r="N661" s="43">
        <v>11932.695419999998</v>
      </c>
      <c r="O661" s="44">
        <v>9901.9345499999981</v>
      </c>
      <c r="P661" s="66" t="s">
        <v>3138</v>
      </c>
      <c r="Q661" s="60" t="s">
        <v>3136</v>
      </c>
      <c r="R661" s="23"/>
      <c r="U661" s="29"/>
      <c r="V661" s="133"/>
      <c r="X661" s="29"/>
      <c r="Y661" s="133"/>
      <c r="AA661" s="126"/>
      <c r="AB661" s="126"/>
      <c r="AC661" s="131"/>
      <c r="AD661" s="131"/>
      <c r="AE661" s="133"/>
    </row>
    <row r="662" spans="1:31" ht="24.75" thickBot="1" x14ac:dyDescent="0.3">
      <c r="A662" s="82"/>
      <c r="B662" s="77"/>
      <c r="C662" s="41"/>
      <c r="D662" s="40"/>
      <c r="E662" s="41"/>
      <c r="F662" s="40"/>
      <c r="G662" s="41"/>
      <c r="H662" s="40"/>
      <c r="I662" s="36"/>
      <c r="J662" s="40"/>
      <c r="K662" s="36"/>
      <c r="L662" s="40"/>
      <c r="M662" s="36"/>
      <c r="N662" s="43"/>
      <c r="O662" s="44"/>
      <c r="P662" s="66" t="s">
        <v>3137</v>
      </c>
      <c r="Q662" s="60" t="s">
        <v>3154</v>
      </c>
      <c r="R662" s="23"/>
      <c r="U662" s="29"/>
      <c r="V662" s="133"/>
      <c r="X662" s="29"/>
      <c r="Y662" s="133"/>
      <c r="AC662" s="131"/>
      <c r="AD662" s="131"/>
      <c r="AE662" s="133"/>
    </row>
    <row r="663" spans="1:31" ht="16.5" thickBot="1" x14ac:dyDescent="0.3">
      <c r="A663" s="82"/>
      <c r="B663" s="75" t="s">
        <v>1094</v>
      </c>
      <c r="C663" s="41">
        <v>2345</v>
      </c>
      <c r="D663" s="40">
        <v>4690</v>
      </c>
      <c r="E663" s="41">
        <v>4690</v>
      </c>
      <c r="F663" s="40">
        <v>4690</v>
      </c>
      <c r="G663" s="41">
        <v>4690</v>
      </c>
      <c r="H663" s="40">
        <v>4690</v>
      </c>
      <c r="I663" s="36"/>
      <c r="J663" s="40"/>
      <c r="K663" s="36"/>
      <c r="L663" s="40"/>
      <c r="M663" s="36"/>
      <c r="N663" s="43">
        <v>13870.814619999999</v>
      </c>
      <c r="O663" s="44">
        <v>12511.868699999997</v>
      </c>
      <c r="P663" s="34" t="s">
        <v>848</v>
      </c>
      <c r="Q663" s="10" t="s">
        <v>848</v>
      </c>
      <c r="R663" s="23"/>
      <c r="U663" s="29"/>
      <c r="V663" s="133"/>
      <c r="X663" s="29"/>
      <c r="Y663" s="133"/>
      <c r="AA663" s="126"/>
      <c r="AB663" s="126"/>
      <c r="AC663" s="131"/>
      <c r="AD663" s="131"/>
      <c r="AE663" s="133"/>
    </row>
    <row r="664" spans="1:31" ht="16.5" thickBot="1" x14ac:dyDescent="0.3">
      <c r="A664" s="147" t="s">
        <v>50</v>
      </c>
      <c r="B664" s="148"/>
      <c r="C664" s="6">
        <f>SUM(C665:C676)</f>
        <v>7000</v>
      </c>
      <c r="D664" s="6">
        <f t="shared" ref="D664:H664" si="42">SUM(D665:D676)</f>
        <v>14000</v>
      </c>
      <c r="E664" s="6">
        <f t="shared" si="42"/>
        <v>14000</v>
      </c>
      <c r="F664" s="6">
        <f t="shared" si="42"/>
        <v>14000</v>
      </c>
      <c r="G664" s="6">
        <f t="shared" si="42"/>
        <v>14000</v>
      </c>
      <c r="H664" s="6">
        <f t="shared" si="42"/>
        <v>14000</v>
      </c>
      <c r="I664" s="160" t="s">
        <v>2569</v>
      </c>
      <c r="J664" s="160"/>
      <c r="K664" s="160"/>
      <c r="L664" s="160"/>
      <c r="M664" s="160"/>
      <c r="N664" s="6">
        <f>SUM(N665:N676)</f>
        <v>309542.04621</v>
      </c>
      <c r="O664" s="6">
        <v>314740.00980999996</v>
      </c>
      <c r="P664" s="59"/>
      <c r="Q664" s="59"/>
      <c r="R664" s="4"/>
      <c r="U664" s="29"/>
      <c r="V664" s="133"/>
      <c r="X664" s="29"/>
      <c r="Y664" s="133"/>
      <c r="AA664" s="127"/>
      <c r="AB664" s="127"/>
      <c r="AC664" s="131"/>
      <c r="AD664" s="131"/>
      <c r="AE664" s="133"/>
    </row>
    <row r="665" spans="1:31" ht="48" thickBot="1" x14ac:dyDescent="0.3">
      <c r="A665" s="82"/>
      <c r="B665" s="77" t="s">
        <v>2663</v>
      </c>
      <c r="C665" s="41">
        <v>2250</v>
      </c>
      <c r="D665" s="40">
        <v>4500</v>
      </c>
      <c r="E665" s="41">
        <v>4500</v>
      </c>
      <c r="F665" s="40">
        <v>4500</v>
      </c>
      <c r="G665" s="41">
        <v>4500</v>
      </c>
      <c r="H665" s="40">
        <v>4500</v>
      </c>
      <c r="I665" s="36"/>
      <c r="J665" s="40"/>
      <c r="K665" s="36"/>
      <c r="L665" s="40"/>
      <c r="M665" s="36"/>
      <c r="N665" s="43">
        <v>81541.527350000004</v>
      </c>
      <c r="O665" s="44">
        <v>70959.855979999993</v>
      </c>
      <c r="P665" s="55" t="s">
        <v>574</v>
      </c>
      <c r="Q665" s="60" t="s">
        <v>2890</v>
      </c>
      <c r="R665" s="23"/>
      <c r="U665" s="29"/>
      <c r="V665" s="133"/>
      <c r="X665" s="29"/>
      <c r="Y665" s="133"/>
      <c r="AA665" s="126"/>
      <c r="AB665" s="126"/>
      <c r="AC665" s="131"/>
      <c r="AD665" s="131"/>
      <c r="AE665" s="133"/>
    </row>
    <row r="666" spans="1:31" ht="24.75" thickBot="1" x14ac:dyDescent="0.3">
      <c r="A666" s="82"/>
      <c r="B666" s="77"/>
      <c r="C666" s="41"/>
      <c r="D666" s="40"/>
      <c r="E666" s="41"/>
      <c r="F666" s="40"/>
      <c r="G666" s="41"/>
      <c r="H666" s="40"/>
      <c r="I666" s="36"/>
      <c r="J666" s="40"/>
      <c r="K666" s="36"/>
      <c r="L666" s="40"/>
      <c r="M666" s="36"/>
      <c r="N666" s="43"/>
      <c r="O666" s="44"/>
      <c r="P666" s="55" t="s">
        <v>575</v>
      </c>
      <c r="Q666" s="60" t="s">
        <v>2889</v>
      </c>
      <c r="R666" s="23"/>
      <c r="U666" s="29"/>
      <c r="V666" s="133"/>
      <c r="X666" s="29"/>
      <c r="Y666" s="133"/>
      <c r="AC666" s="131"/>
      <c r="AD666" s="131"/>
      <c r="AE666" s="133"/>
    </row>
    <row r="667" spans="1:31" ht="24.75" thickBot="1" x14ac:dyDescent="0.3">
      <c r="A667" s="82"/>
      <c r="B667" s="77"/>
      <c r="C667" s="41"/>
      <c r="D667" s="40"/>
      <c r="E667" s="41"/>
      <c r="F667" s="40"/>
      <c r="G667" s="41"/>
      <c r="H667" s="40"/>
      <c r="I667" s="36"/>
      <c r="J667" s="40"/>
      <c r="K667" s="36"/>
      <c r="L667" s="40"/>
      <c r="M667" s="36"/>
      <c r="N667" s="43"/>
      <c r="O667" s="44"/>
      <c r="P667" s="55" t="s">
        <v>576</v>
      </c>
      <c r="Q667" s="60" t="s">
        <v>577</v>
      </c>
      <c r="R667" s="23"/>
      <c r="U667" s="29"/>
      <c r="V667" s="133"/>
      <c r="X667" s="29"/>
      <c r="Y667" s="133"/>
      <c r="AC667" s="131"/>
      <c r="AD667" s="131"/>
      <c r="AE667" s="133"/>
    </row>
    <row r="668" spans="1:31" ht="32.25" thickBot="1" x14ac:dyDescent="0.3">
      <c r="A668" s="82"/>
      <c r="B668" s="77" t="s">
        <v>2662</v>
      </c>
      <c r="C668" s="41">
        <v>0</v>
      </c>
      <c r="D668" s="40">
        <v>0</v>
      </c>
      <c r="E668" s="41">
        <v>0</v>
      </c>
      <c r="F668" s="40">
        <v>0</v>
      </c>
      <c r="G668" s="41">
        <v>0</v>
      </c>
      <c r="H668" s="40">
        <v>0</v>
      </c>
      <c r="I668" s="36"/>
      <c r="J668" s="40"/>
      <c r="K668" s="36"/>
      <c r="L668" s="40"/>
      <c r="M668" s="36"/>
      <c r="N668" s="43">
        <v>65682.331829999996</v>
      </c>
      <c r="O668" s="44">
        <v>11169.171850000001</v>
      </c>
      <c r="P668" s="55" t="s">
        <v>578</v>
      </c>
      <c r="Q668" s="60" t="s">
        <v>579</v>
      </c>
      <c r="R668" s="23"/>
      <c r="U668" s="29"/>
      <c r="V668" s="133"/>
      <c r="X668" s="29"/>
      <c r="Y668" s="133"/>
      <c r="AA668" s="126"/>
      <c r="AB668" s="126"/>
      <c r="AC668" s="131"/>
      <c r="AD668" s="131"/>
      <c r="AE668" s="133"/>
    </row>
    <row r="669" spans="1:31" ht="24.75" thickBot="1" x14ac:dyDescent="0.3">
      <c r="A669" s="82"/>
      <c r="B669" s="77"/>
      <c r="C669" s="41"/>
      <c r="D669" s="40"/>
      <c r="E669" s="41"/>
      <c r="F669" s="40"/>
      <c r="G669" s="41"/>
      <c r="H669" s="40"/>
      <c r="I669" s="36"/>
      <c r="J669" s="40"/>
      <c r="K669" s="36"/>
      <c r="L669" s="40"/>
      <c r="M669" s="36"/>
      <c r="N669" s="43"/>
      <c r="O669" s="44"/>
      <c r="P669" s="55" t="s">
        <v>580</v>
      </c>
      <c r="Q669" s="60" t="s">
        <v>581</v>
      </c>
      <c r="R669" s="23"/>
      <c r="U669" s="29"/>
      <c r="V669" s="133"/>
      <c r="X669" s="29"/>
      <c r="Y669" s="133"/>
      <c r="AC669" s="131"/>
      <c r="AD669" s="131"/>
      <c r="AE669" s="133"/>
    </row>
    <row r="670" spans="1:31" ht="24.75" thickBot="1" x14ac:dyDescent="0.3">
      <c r="A670" s="82"/>
      <c r="B670" s="77"/>
      <c r="C670" s="41"/>
      <c r="D670" s="40"/>
      <c r="E670" s="41"/>
      <c r="F670" s="40"/>
      <c r="G670" s="41"/>
      <c r="H670" s="40"/>
      <c r="I670" s="36"/>
      <c r="J670" s="40"/>
      <c r="K670" s="36"/>
      <c r="L670" s="40"/>
      <c r="M670" s="36"/>
      <c r="N670" s="43"/>
      <c r="O670" s="44"/>
      <c r="P670" s="55" t="s">
        <v>582</v>
      </c>
      <c r="Q670" s="60" t="s">
        <v>583</v>
      </c>
      <c r="R670" s="23"/>
      <c r="U670" s="29"/>
      <c r="V670" s="133"/>
      <c r="X670" s="29"/>
      <c r="Y670" s="133"/>
      <c r="AC670" s="131"/>
      <c r="AD670" s="131"/>
      <c r="AE670" s="133"/>
    </row>
    <row r="671" spans="1:31" ht="32.25" thickBot="1" x14ac:dyDescent="0.3">
      <c r="A671" s="82"/>
      <c r="B671" s="77" t="s">
        <v>2661</v>
      </c>
      <c r="C671" s="41">
        <v>3515</v>
      </c>
      <c r="D671" s="40">
        <v>7030</v>
      </c>
      <c r="E671" s="41">
        <v>7030</v>
      </c>
      <c r="F671" s="40">
        <v>7030</v>
      </c>
      <c r="G671" s="41">
        <v>7030</v>
      </c>
      <c r="H671" s="40">
        <v>7030</v>
      </c>
      <c r="I671" s="36"/>
      <c r="J671" s="40"/>
      <c r="K671" s="36"/>
      <c r="L671" s="40"/>
      <c r="M671" s="36"/>
      <c r="N671" s="40">
        <v>12887.720459999997</v>
      </c>
      <c r="O671" s="121" t="s">
        <v>2830</v>
      </c>
      <c r="P671" s="55" t="s">
        <v>584</v>
      </c>
      <c r="Q671" s="60" t="s">
        <v>585</v>
      </c>
      <c r="R671" s="23"/>
      <c r="U671" s="29"/>
      <c r="V671" s="133"/>
      <c r="X671" s="29"/>
      <c r="Y671" s="133"/>
      <c r="AC671" s="131"/>
      <c r="AD671" s="131"/>
      <c r="AE671" s="133"/>
    </row>
    <row r="672" spans="1:31" ht="24.75" thickBot="1" x14ac:dyDescent="0.3">
      <c r="A672" s="82"/>
      <c r="B672" s="77"/>
      <c r="C672" s="41"/>
      <c r="D672" s="40"/>
      <c r="E672" s="41"/>
      <c r="F672" s="40"/>
      <c r="G672" s="41"/>
      <c r="H672" s="40"/>
      <c r="I672" s="36"/>
      <c r="J672" s="40"/>
      <c r="K672" s="36"/>
      <c r="L672" s="40"/>
      <c r="M672" s="36"/>
      <c r="N672" s="43"/>
      <c r="O672" s="44"/>
      <c r="P672" s="55" t="s">
        <v>586</v>
      </c>
      <c r="Q672" s="60" t="s">
        <v>583</v>
      </c>
      <c r="R672" s="23"/>
      <c r="U672" s="29"/>
      <c r="V672" s="133"/>
      <c r="X672" s="29"/>
      <c r="Y672" s="133"/>
      <c r="AC672" s="131"/>
      <c r="AD672" s="131"/>
      <c r="AE672" s="133"/>
    </row>
    <row r="673" spans="1:31" ht="84.75" thickBot="1" x14ac:dyDescent="0.3">
      <c r="A673" s="82"/>
      <c r="B673" s="77" t="s">
        <v>2660</v>
      </c>
      <c r="C673" s="41">
        <v>0</v>
      </c>
      <c r="D673" s="40">
        <v>0</v>
      </c>
      <c r="E673" s="41">
        <v>0</v>
      </c>
      <c r="F673" s="40">
        <v>0</v>
      </c>
      <c r="G673" s="41">
        <v>0</v>
      </c>
      <c r="H673" s="40">
        <v>0</v>
      </c>
      <c r="I673" s="36"/>
      <c r="J673" s="40"/>
      <c r="K673" s="36"/>
      <c r="L673" s="40"/>
      <c r="M673" s="36"/>
      <c r="N673" s="43">
        <v>141287.24428000001</v>
      </c>
      <c r="O673" s="44">
        <v>155759.39569999999</v>
      </c>
      <c r="P673" s="55" t="s">
        <v>2854</v>
      </c>
      <c r="Q673" s="60" t="s">
        <v>587</v>
      </c>
      <c r="R673" s="23"/>
      <c r="U673" s="29"/>
      <c r="V673" s="133"/>
      <c r="X673" s="29"/>
      <c r="Y673" s="133"/>
      <c r="AA673" s="126"/>
      <c r="AB673" s="126"/>
      <c r="AC673" s="131"/>
      <c r="AD673" s="131"/>
      <c r="AE673" s="133"/>
    </row>
    <row r="674" spans="1:31" ht="36.75" thickBot="1" x14ac:dyDescent="0.3">
      <c r="A674" s="82"/>
      <c r="B674" s="75" t="s">
        <v>1094</v>
      </c>
      <c r="C674" s="41">
        <v>1235</v>
      </c>
      <c r="D674" s="40">
        <v>2470</v>
      </c>
      <c r="E674" s="41">
        <v>2470</v>
      </c>
      <c r="F674" s="40">
        <v>2470</v>
      </c>
      <c r="G674" s="41">
        <v>2470</v>
      </c>
      <c r="H674" s="40">
        <v>2470</v>
      </c>
      <c r="I674" s="36"/>
      <c r="J674" s="40"/>
      <c r="K674" s="36"/>
      <c r="L674" s="40"/>
      <c r="M674" s="36"/>
      <c r="N674" s="43">
        <v>8143.2222899999988</v>
      </c>
      <c r="O674" s="44">
        <v>7822.1947399999999</v>
      </c>
      <c r="P674" s="55" t="s">
        <v>588</v>
      </c>
      <c r="Q674" s="60" t="s">
        <v>2888</v>
      </c>
      <c r="R674" s="23"/>
      <c r="U674" s="29"/>
      <c r="V674" s="133"/>
      <c r="X674" s="29"/>
      <c r="Y674" s="133"/>
      <c r="AA674" s="126"/>
      <c r="AB674" s="126"/>
      <c r="AC674" s="131"/>
      <c r="AD674" s="131"/>
      <c r="AE674" s="133"/>
    </row>
    <row r="675" spans="1:31" ht="24.75" thickBot="1" x14ac:dyDescent="0.3">
      <c r="A675" s="82"/>
      <c r="B675" s="77"/>
      <c r="C675" s="41"/>
      <c r="D675" s="40"/>
      <c r="E675" s="41"/>
      <c r="F675" s="40"/>
      <c r="G675" s="41"/>
      <c r="H675" s="40"/>
      <c r="I675" s="36"/>
      <c r="J675" s="40"/>
      <c r="K675" s="36"/>
      <c r="L675" s="40"/>
      <c r="M675" s="36"/>
      <c r="N675" s="43"/>
      <c r="O675" s="44"/>
      <c r="P675" s="55" t="s">
        <v>589</v>
      </c>
      <c r="Q675" s="60" t="s">
        <v>2888</v>
      </c>
      <c r="R675" s="23"/>
      <c r="U675" s="29"/>
      <c r="V675" s="133"/>
      <c r="X675" s="29"/>
      <c r="Y675" s="133"/>
      <c r="AC675" s="131"/>
      <c r="AD675" s="131"/>
      <c r="AE675" s="133"/>
    </row>
    <row r="676" spans="1:31" ht="24.75" thickBot="1" x14ac:dyDescent="0.3">
      <c r="A676" s="82"/>
      <c r="B676" s="77"/>
      <c r="C676" s="41"/>
      <c r="D676" s="40"/>
      <c r="E676" s="41"/>
      <c r="F676" s="40"/>
      <c r="G676" s="41"/>
      <c r="H676" s="40"/>
      <c r="I676" s="36"/>
      <c r="J676" s="40"/>
      <c r="K676" s="36"/>
      <c r="L676" s="40"/>
      <c r="M676" s="36"/>
      <c r="N676" s="43"/>
      <c r="O676" s="44"/>
      <c r="P676" s="55" t="s">
        <v>590</v>
      </c>
      <c r="Q676" s="60" t="s">
        <v>2888</v>
      </c>
      <c r="R676" s="23"/>
      <c r="U676" s="29"/>
      <c r="V676" s="133"/>
      <c r="X676" s="29"/>
      <c r="Y676" s="133"/>
      <c r="AC676" s="131"/>
      <c r="AD676" s="131"/>
      <c r="AE676" s="133"/>
    </row>
    <row r="677" spans="1:31" ht="16.5" thickBot="1" x14ac:dyDescent="0.3">
      <c r="A677" s="147" t="s">
        <v>51</v>
      </c>
      <c r="B677" s="148"/>
      <c r="C677" s="6">
        <f>SUM(C678:C708)</f>
        <v>8343</v>
      </c>
      <c r="D677" s="6">
        <f t="shared" ref="D677:H677" si="43">SUM(D678:D708)</f>
        <v>18310</v>
      </c>
      <c r="E677" s="6">
        <f t="shared" si="43"/>
        <v>33866</v>
      </c>
      <c r="F677" s="6">
        <f t="shared" si="43"/>
        <v>33866</v>
      </c>
      <c r="G677" s="6">
        <f t="shared" si="43"/>
        <v>33866</v>
      </c>
      <c r="H677" s="6">
        <f t="shared" si="43"/>
        <v>33866</v>
      </c>
      <c r="I677" s="160" t="s">
        <v>2569</v>
      </c>
      <c r="J677" s="160"/>
      <c r="K677" s="160"/>
      <c r="L677" s="160"/>
      <c r="M677" s="160"/>
      <c r="N677" s="6">
        <f>SUM(N678:N708)</f>
        <v>253437.14736</v>
      </c>
      <c r="O677" s="6">
        <f>SUM(O678:O708)</f>
        <v>504749.86395999999</v>
      </c>
      <c r="P677" s="59"/>
      <c r="Q677" s="59"/>
      <c r="R677" s="4"/>
      <c r="U677" s="29"/>
      <c r="V677" s="133"/>
      <c r="X677" s="29"/>
      <c r="Y677" s="133"/>
      <c r="AA677" s="127"/>
      <c r="AB677" s="127"/>
      <c r="AC677" s="131"/>
      <c r="AD677" s="131"/>
      <c r="AE677" s="133"/>
    </row>
    <row r="678" spans="1:31" ht="16.5" thickBot="1" x14ac:dyDescent="0.3">
      <c r="A678" s="82"/>
      <c r="B678" s="77" t="s">
        <v>2517</v>
      </c>
      <c r="C678" s="41">
        <v>5666</v>
      </c>
      <c r="D678" s="40">
        <v>10980</v>
      </c>
      <c r="E678" s="41">
        <v>16894</v>
      </c>
      <c r="F678" s="40">
        <v>16894</v>
      </c>
      <c r="G678" s="41">
        <v>16894</v>
      </c>
      <c r="H678" s="40">
        <v>16894</v>
      </c>
      <c r="I678" s="36"/>
      <c r="J678" s="40"/>
      <c r="K678" s="36"/>
      <c r="L678" s="40"/>
      <c r="M678" s="36"/>
      <c r="N678" s="43">
        <v>93726.421979999999</v>
      </c>
      <c r="O678" s="44">
        <v>95351.758659999992</v>
      </c>
      <c r="P678" s="64" t="s">
        <v>591</v>
      </c>
      <c r="Q678" s="60" t="s">
        <v>592</v>
      </c>
      <c r="R678" s="23"/>
      <c r="U678" s="29"/>
      <c r="V678" s="133"/>
      <c r="X678" s="29"/>
      <c r="Y678" s="133"/>
      <c r="AA678" s="126"/>
      <c r="AB678" s="126"/>
      <c r="AC678" s="131"/>
      <c r="AD678" s="131"/>
      <c r="AE678" s="133"/>
    </row>
    <row r="679" spans="1:31" ht="24.75" thickBot="1" x14ac:dyDescent="0.3">
      <c r="A679" s="82"/>
      <c r="B679" s="77"/>
      <c r="C679" s="41"/>
      <c r="D679" s="40"/>
      <c r="E679" s="41"/>
      <c r="F679" s="40"/>
      <c r="G679" s="41"/>
      <c r="H679" s="40"/>
      <c r="I679" s="36"/>
      <c r="J679" s="40"/>
      <c r="K679" s="36"/>
      <c r="L679" s="40"/>
      <c r="M679" s="36"/>
      <c r="N679" s="43"/>
      <c r="O679" s="44"/>
      <c r="P679" s="55" t="s">
        <v>593</v>
      </c>
      <c r="Q679" s="60" t="s">
        <v>594</v>
      </c>
      <c r="R679" s="23"/>
      <c r="U679" s="29"/>
      <c r="V679" s="133"/>
      <c r="X679" s="29"/>
      <c r="Y679" s="133"/>
      <c r="AC679" s="131"/>
      <c r="AD679" s="131"/>
      <c r="AE679" s="133"/>
    </row>
    <row r="680" spans="1:31" ht="24.75" thickBot="1" x14ac:dyDescent="0.3">
      <c r="A680" s="82"/>
      <c r="B680" s="77"/>
      <c r="C680" s="41"/>
      <c r="D680" s="40"/>
      <c r="E680" s="41"/>
      <c r="F680" s="40"/>
      <c r="G680" s="41"/>
      <c r="H680" s="40"/>
      <c r="I680" s="36"/>
      <c r="J680" s="40"/>
      <c r="K680" s="36"/>
      <c r="L680" s="40"/>
      <c r="M680" s="36"/>
      <c r="N680" s="43"/>
      <c r="O680" s="44"/>
      <c r="P680" s="55" t="s">
        <v>595</v>
      </c>
      <c r="Q680" s="60" t="s">
        <v>594</v>
      </c>
      <c r="R680" s="23"/>
      <c r="U680" s="29"/>
      <c r="V680" s="133"/>
      <c r="X680" s="29"/>
      <c r="Y680" s="133"/>
      <c r="AC680" s="131"/>
      <c r="AD680" s="131"/>
      <c r="AE680" s="133"/>
    </row>
    <row r="681" spans="1:31" ht="16.5" thickBot="1" x14ac:dyDescent="0.3">
      <c r="A681" s="82"/>
      <c r="B681" s="77"/>
      <c r="C681" s="41"/>
      <c r="D681" s="40"/>
      <c r="E681" s="41"/>
      <c r="F681" s="40"/>
      <c r="G681" s="41"/>
      <c r="H681" s="40"/>
      <c r="I681" s="36"/>
      <c r="J681" s="40"/>
      <c r="K681" s="36"/>
      <c r="L681" s="40"/>
      <c r="M681" s="36"/>
      <c r="N681" s="43"/>
      <c r="O681" s="44"/>
      <c r="P681" s="55" t="s">
        <v>596</v>
      </c>
      <c r="Q681" s="60" t="s">
        <v>597</v>
      </c>
      <c r="R681" s="23"/>
      <c r="U681" s="29"/>
      <c r="V681" s="133"/>
      <c r="X681" s="29"/>
      <c r="Y681" s="133"/>
      <c r="AC681" s="131"/>
      <c r="AD681" s="131"/>
      <c r="AE681" s="133"/>
    </row>
    <row r="682" spans="1:31" ht="16.5" thickBot="1" x14ac:dyDescent="0.3">
      <c r="A682" s="82"/>
      <c r="B682" s="77"/>
      <c r="C682" s="41"/>
      <c r="D682" s="40"/>
      <c r="E682" s="41"/>
      <c r="F682" s="40"/>
      <c r="G682" s="41"/>
      <c r="H682" s="40"/>
      <c r="I682" s="36"/>
      <c r="J682" s="40"/>
      <c r="K682" s="36"/>
      <c r="L682" s="40"/>
      <c r="M682" s="36"/>
      <c r="N682" s="43"/>
      <c r="O682" s="44"/>
      <c r="P682" s="55" t="s">
        <v>598</v>
      </c>
      <c r="Q682" s="60" t="s">
        <v>178</v>
      </c>
      <c r="R682" s="23"/>
      <c r="U682" s="29"/>
      <c r="V682" s="133"/>
      <c r="X682" s="29"/>
      <c r="Y682" s="133"/>
      <c r="AC682" s="131"/>
      <c r="AD682" s="131"/>
      <c r="AE682" s="133"/>
    </row>
    <row r="683" spans="1:31" ht="16.5" thickBot="1" x14ac:dyDescent="0.3">
      <c r="A683" s="82"/>
      <c r="B683" s="77"/>
      <c r="C683" s="41"/>
      <c r="D683" s="40"/>
      <c r="E683" s="41"/>
      <c r="F683" s="40"/>
      <c r="G683" s="41"/>
      <c r="H683" s="40"/>
      <c r="I683" s="36"/>
      <c r="J683" s="40"/>
      <c r="K683" s="36"/>
      <c r="L683" s="40"/>
      <c r="M683" s="36"/>
      <c r="N683" s="43"/>
      <c r="O683" s="44"/>
      <c r="P683" s="55" t="s">
        <v>599</v>
      </c>
      <c r="Q683" s="60" t="s">
        <v>600</v>
      </c>
      <c r="R683" s="23"/>
      <c r="U683" s="29"/>
      <c r="V683" s="133"/>
      <c r="X683" s="29"/>
      <c r="Y683" s="133"/>
      <c r="AC683" s="131"/>
      <c r="AD683" s="131"/>
      <c r="AE683" s="133"/>
    </row>
    <row r="684" spans="1:31" ht="16.5" thickBot="1" x14ac:dyDescent="0.3">
      <c r="A684" s="82"/>
      <c r="B684" s="77"/>
      <c r="C684" s="41"/>
      <c r="D684" s="40"/>
      <c r="E684" s="41"/>
      <c r="F684" s="40"/>
      <c r="G684" s="41"/>
      <c r="H684" s="40"/>
      <c r="I684" s="36"/>
      <c r="J684" s="40"/>
      <c r="K684" s="36"/>
      <c r="L684" s="40"/>
      <c r="M684" s="36"/>
      <c r="N684" s="43"/>
      <c r="O684" s="44"/>
      <c r="P684" s="55" t="s">
        <v>601</v>
      </c>
      <c r="Q684" s="60" t="s">
        <v>2884</v>
      </c>
      <c r="R684" s="23"/>
      <c r="U684" s="29"/>
      <c r="V684" s="133"/>
      <c r="X684" s="29"/>
      <c r="Y684" s="133"/>
      <c r="AC684" s="131"/>
      <c r="AD684" s="131"/>
      <c r="AE684" s="133"/>
    </row>
    <row r="685" spans="1:31" ht="24.75" thickBot="1" x14ac:dyDescent="0.3">
      <c r="A685" s="82"/>
      <c r="B685" s="77"/>
      <c r="C685" s="41"/>
      <c r="D685" s="40"/>
      <c r="E685" s="41"/>
      <c r="F685" s="40"/>
      <c r="G685" s="41"/>
      <c r="H685" s="40"/>
      <c r="I685" s="36"/>
      <c r="J685" s="40"/>
      <c r="K685" s="36"/>
      <c r="L685" s="40"/>
      <c r="M685" s="36"/>
      <c r="N685" s="43"/>
      <c r="O685" s="44"/>
      <c r="P685" s="55" t="s">
        <v>602</v>
      </c>
      <c r="Q685" s="60" t="s">
        <v>603</v>
      </c>
      <c r="R685" s="23"/>
      <c r="U685" s="29"/>
      <c r="V685" s="133"/>
      <c r="X685" s="29"/>
      <c r="Y685" s="133"/>
      <c r="AC685" s="131"/>
      <c r="AD685" s="131"/>
      <c r="AE685" s="133"/>
    </row>
    <row r="686" spans="1:31" ht="24.75" thickBot="1" x14ac:dyDescent="0.3">
      <c r="A686" s="82"/>
      <c r="B686" s="77"/>
      <c r="C686" s="41"/>
      <c r="D686" s="40"/>
      <c r="E686" s="41"/>
      <c r="F686" s="40"/>
      <c r="G686" s="41"/>
      <c r="H686" s="40"/>
      <c r="I686" s="36"/>
      <c r="J686" s="40"/>
      <c r="K686" s="36"/>
      <c r="L686" s="40"/>
      <c r="M686" s="36"/>
      <c r="N686" s="43"/>
      <c r="O686" s="44"/>
      <c r="P686" s="55" t="s">
        <v>604</v>
      </c>
      <c r="Q686" s="60" t="s">
        <v>101</v>
      </c>
      <c r="R686" s="23"/>
      <c r="U686" s="29"/>
      <c r="V686" s="133"/>
      <c r="X686" s="29"/>
      <c r="Y686" s="133"/>
      <c r="AC686" s="131"/>
      <c r="AD686" s="131"/>
      <c r="AE686" s="133"/>
    </row>
    <row r="687" spans="1:31" ht="16.5" thickBot="1" x14ac:dyDescent="0.3">
      <c r="A687" s="82"/>
      <c r="B687" s="77"/>
      <c r="C687" s="41"/>
      <c r="D687" s="40"/>
      <c r="E687" s="41"/>
      <c r="F687" s="40"/>
      <c r="G687" s="41"/>
      <c r="H687" s="40"/>
      <c r="I687" s="36"/>
      <c r="J687" s="40"/>
      <c r="K687" s="36"/>
      <c r="L687" s="40"/>
      <c r="M687" s="36"/>
      <c r="N687" s="43"/>
      <c r="O687" s="44"/>
      <c r="P687" s="55" t="s">
        <v>605</v>
      </c>
      <c r="Q687" s="60" t="s">
        <v>107</v>
      </c>
      <c r="R687" s="23"/>
      <c r="U687" s="29"/>
      <c r="V687" s="133"/>
      <c r="X687" s="29"/>
      <c r="Y687" s="133"/>
      <c r="AC687" s="131"/>
      <c r="AD687" s="131"/>
      <c r="AE687" s="133"/>
    </row>
    <row r="688" spans="1:31" ht="16.5" thickBot="1" x14ac:dyDescent="0.3">
      <c r="A688" s="82"/>
      <c r="B688" s="77"/>
      <c r="C688" s="41"/>
      <c r="D688" s="40"/>
      <c r="E688" s="41"/>
      <c r="F688" s="40"/>
      <c r="G688" s="41"/>
      <c r="H688" s="40"/>
      <c r="I688" s="36"/>
      <c r="J688" s="40"/>
      <c r="K688" s="36"/>
      <c r="L688" s="40"/>
      <c r="M688" s="36"/>
      <c r="N688" s="43"/>
      <c r="O688" s="44"/>
      <c r="P688" s="55" t="s">
        <v>606</v>
      </c>
      <c r="Q688" s="60" t="s">
        <v>607</v>
      </c>
      <c r="R688" s="23"/>
      <c r="U688" s="29"/>
      <c r="V688" s="133"/>
      <c r="X688" s="29"/>
      <c r="Y688" s="133"/>
      <c r="AC688" s="131"/>
      <c r="AD688" s="131"/>
      <c r="AE688" s="133"/>
    </row>
    <row r="689" spans="1:31" ht="24.75" thickBot="1" x14ac:dyDescent="0.3">
      <c r="A689" s="82"/>
      <c r="B689" s="77"/>
      <c r="C689" s="41"/>
      <c r="D689" s="40"/>
      <c r="E689" s="41"/>
      <c r="F689" s="40"/>
      <c r="G689" s="41"/>
      <c r="H689" s="40"/>
      <c r="I689" s="36"/>
      <c r="J689" s="40"/>
      <c r="K689" s="36"/>
      <c r="L689" s="40"/>
      <c r="M689" s="36"/>
      <c r="N689" s="43"/>
      <c r="O689" s="44"/>
      <c r="P689" s="55" t="s">
        <v>608</v>
      </c>
      <c r="Q689" s="60" t="s">
        <v>2885</v>
      </c>
      <c r="R689" s="23"/>
      <c r="U689" s="29"/>
      <c r="V689" s="133"/>
      <c r="X689" s="29"/>
      <c r="Y689" s="133"/>
      <c r="AC689" s="131"/>
      <c r="AD689" s="131"/>
      <c r="AE689" s="133"/>
    </row>
    <row r="690" spans="1:31" ht="16.5" thickBot="1" x14ac:dyDescent="0.3">
      <c r="A690" s="82"/>
      <c r="B690" s="77" t="s">
        <v>2518</v>
      </c>
      <c r="C690" s="41">
        <v>1805</v>
      </c>
      <c r="D690" s="40">
        <v>4431</v>
      </c>
      <c r="E690" s="41">
        <v>10295</v>
      </c>
      <c r="F690" s="40">
        <v>10295</v>
      </c>
      <c r="G690" s="41">
        <v>10295</v>
      </c>
      <c r="H690" s="40">
        <v>10295</v>
      </c>
      <c r="I690" s="36"/>
      <c r="J690" s="40"/>
      <c r="K690" s="36"/>
      <c r="L690" s="40"/>
      <c r="M690" s="36"/>
      <c r="N690" s="43">
        <v>77583.116760000004</v>
      </c>
      <c r="O690" s="44">
        <v>71609.471240000013</v>
      </c>
      <c r="P690" s="55" t="s">
        <v>591</v>
      </c>
      <c r="Q690" s="60" t="s">
        <v>609</v>
      </c>
      <c r="R690" s="23"/>
      <c r="U690" s="29"/>
      <c r="V690" s="133"/>
      <c r="X690" s="29"/>
      <c r="Y690" s="133"/>
      <c r="AA690" s="126"/>
      <c r="AB690" s="126"/>
      <c r="AC690" s="131"/>
      <c r="AD690" s="131"/>
      <c r="AE690" s="133"/>
    </row>
    <row r="691" spans="1:31" ht="16.5" thickBot="1" x14ac:dyDescent="0.3">
      <c r="A691" s="82"/>
      <c r="B691" s="77"/>
      <c r="C691" s="41"/>
      <c r="D691" s="40"/>
      <c r="E691" s="41"/>
      <c r="F691" s="40"/>
      <c r="G691" s="41"/>
      <c r="H691" s="40"/>
      <c r="I691" s="36"/>
      <c r="J691" s="40"/>
      <c r="K691" s="36"/>
      <c r="L691" s="40"/>
      <c r="M691" s="36"/>
      <c r="N691" s="43"/>
      <c r="O691" s="44"/>
      <c r="P691" s="55" t="s">
        <v>601</v>
      </c>
      <c r="Q691" s="60" t="s">
        <v>2886</v>
      </c>
      <c r="R691" s="23"/>
      <c r="U691" s="29"/>
      <c r="V691" s="133"/>
      <c r="X691" s="29"/>
      <c r="Y691" s="133"/>
      <c r="AC691" s="131"/>
      <c r="AD691" s="131"/>
      <c r="AE691" s="133"/>
    </row>
    <row r="692" spans="1:31" ht="16.5" thickBot="1" x14ac:dyDescent="0.3">
      <c r="A692" s="82"/>
      <c r="B692" s="77"/>
      <c r="C692" s="41"/>
      <c r="D692" s="40"/>
      <c r="E692" s="41"/>
      <c r="F692" s="40"/>
      <c r="G692" s="41"/>
      <c r="H692" s="40"/>
      <c r="I692" s="36"/>
      <c r="J692" s="40"/>
      <c r="K692" s="36"/>
      <c r="L692" s="40"/>
      <c r="M692" s="36"/>
      <c r="N692" s="43"/>
      <c r="O692" s="44"/>
      <c r="P692" s="55" t="s">
        <v>610</v>
      </c>
      <c r="Q692" s="60" t="s">
        <v>2887</v>
      </c>
      <c r="R692" s="23"/>
      <c r="U692" s="29"/>
      <c r="V692" s="133"/>
      <c r="X692" s="29"/>
      <c r="Y692" s="133"/>
      <c r="AC692" s="131"/>
      <c r="AD692" s="131"/>
      <c r="AE692" s="133"/>
    </row>
    <row r="693" spans="1:31" ht="16.5" thickBot="1" x14ac:dyDescent="0.3">
      <c r="A693" s="82"/>
      <c r="B693" s="77"/>
      <c r="C693" s="41"/>
      <c r="D693" s="40"/>
      <c r="E693" s="41"/>
      <c r="F693" s="40"/>
      <c r="G693" s="41"/>
      <c r="H693" s="40"/>
      <c r="I693" s="36"/>
      <c r="J693" s="40"/>
      <c r="K693" s="36"/>
      <c r="L693" s="40"/>
      <c r="M693" s="36"/>
      <c r="N693" s="43"/>
      <c r="O693" s="44"/>
      <c r="P693" s="55" t="s">
        <v>599</v>
      </c>
      <c r="Q693" s="60" t="s">
        <v>611</v>
      </c>
      <c r="R693" s="23"/>
      <c r="U693" s="29"/>
      <c r="V693" s="133"/>
      <c r="X693" s="29"/>
      <c r="Y693" s="133"/>
      <c r="AC693" s="131"/>
      <c r="AD693" s="131"/>
      <c r="AE693" s="133"/>
    </row>
    <row r="694" spans="1:31" ht="16.5" thickBot="1" x14ac:dyDescent="0.3">
      <c r="A694" s="82"/>
      <c r="B694" s="77"/>
      <c r="C694" s="41"/>
      <c r="D694" s="40"/>
      <c r="E694" s="41"/>
      <c r="F694" s="40"/>
      <c r="G694" s="41"/>
      <c r="H694" s="40"/>
      <c r="I694" s="36"/>
      <c r="J694" s="40"/>
      <c r="K694" s="36"/>
      <c r="L694" s="40"/>
      <c r="M694" s="36"/>
      <c r="N694" s="43"/>
      <c r="O694" s="44"/>
      <c r="P694" s="55" t="s">
        <v>598</v>
      </c>
      <c r="Q694" s="60" t="s">
        <v>178</v>
      </c>
      <c r="R694" s="23"/>
      <c r="U694" s="29"/>
      <c r="V694" s="133"/>
      <c r="X694" s="29"/>
      <c r="Y694" s="133"/>
      <c r="AC694" s="131"/>
      <c r="AD694" s="131"/>
      <c r="AE694" s="133"/>
    </row>
    <row r="695" spans="1:31" ht="24.75" thickBot="1" x14ac:dyDescent="0.3">
      <c r="A695" s="82"/>
      <c r="B695" s="77"/>
      <c r="C695" s="41"/>
      <c r="D695" s="40"/>
      <c r="E695" s="41"/>
      <c r="F695" s="40"/>
      <c r="G695" s="41"/>
      <c r="H695" s="40"/>
      <c r="I695" s="36"/>
      <c r="J695" s="40"/>
      <c r="K695" s="36"/>
      <c r="L695" s="40"/>
      <c r="M695" s="36"/>
      <c r="N695" s="43"/>
      <c r="O695" s="44"/>
      <c r="P695" s="55" t="s">
        <v>602</v>
      </c>
      <c r="Q695" s="60" t="s">
        <v>3895</v>
      </c>
      <c r="R695" s="23"/>
      <c r="U695" s="29"/>
      <c r="V695" s="133"/>
      <c r="X695" s="29"/>
      <c r="Y695" s="133"/>
      <c r="AC695" s="131"/>
      <c r="AD695" s="131"/>
      <c r="AE695" s="133"/>
    </row>
    <row r="696" spans="1:31" ht="24.75" thickBot="1" x14ac:dyDescent="0.3">
      <c r="A696" s="82"/>
      <c r="B696" s="77"/>
      <c r="C696" s="41"/>
      <c r="D696" s="40"/>
      <c r="E696" s="41"/>
      <c r="F696" s="40"/>
      <c r="G696" s="41"/>
      <c r="H696" s="40"/>
      <c r="I696" s="36"/>
      <c r="J696" s="40"/>
      <c r="K696" s="36"/>
      <c r="L696" s="40"/>
      <c r="M696" s="36"/>
      <c r="N696" s="43"/>
      <c r="O696" s="44"/>
      <c r="P696" s="55" t="s">
        <v>604</v>
      </c>
      <c r="Q696" s="60" t="s">
        <v>101</v>
      </c>
      <c r="R696" s="23"/>
      <c r="U696" s="29"/>
      <c r="V696" s="133"/>
      <c r="X696" s="29"/>
      <c r="Y696" s="133"/>
      <c r="AC696" s="131"/>
      <c r="AD696" s="131"/>
      <c r="AE696" s="133"/>
    </row>
    <row r="697" spans="1:31" ht="16.5" thickBot="1" x14ac:dyDescent="0.3">
      <c r="A697" s="82"/>
      <c r="B697" s="77"/>
      <c r="C697" s="41"/>
      <c r="D697" s="40"/>
      <c r="E697" s="41"/>
      <c r="F697" s="40"/>
      <c r="G697" s="41"/>
      <c r="H697" s="40"/>
      <c r="I697" s="36"/>
      <c r="J697" s="40"/>
      <c r="K697" s="36"/>
      <c r="L697" s="40"/>
      <c r="M697" s="36"/>
      <c r="N697" s="43"/>
      <c r="O697" s="44"/>
      <c r="P697" s="55" t="s">
        <v>605</v>
      </c>
      <c r="Q697" s="60" t="s">
        <v>107</v>
      </c>
      <c r="R697" s="23"/>
      <c r="U697" s="29"/>
      <c r="V697" s="133"/>
      <c r="X697" s="29"/>
      <c r="Y697" s="133"/>
      <c r="AC697" s="131"/>
      <c r="AD697" s="131"/>
      <c r="AE697" s="133"/>
    </row>
    <row r="698" spans="1:31" ht="16.5" thickBot="1" x14ac:dyDescent="0.3">
      <c r="A698" s="82"/>
      <c r="B698" s="77"/>
      <c r="C698" s="41"/>
      <c r="D698" s="40"/>
      <c r="E698" s="41"/>
      <c r="F698" s="40"/>
      <c r="G698" s="41"/>
      <c r="H698" s="40"/>
      <c r="I698" s="36"/>
      <c r="J698" s="40"/>
      <c r="K698" s="36"/>
      <c r="L698" s="40"/>
      <c r="M698" s="36"/>
      <c r="N698" s="43"/>
      <c r="O698" s="44"/>
      <c r="P698" s="55" t="s">
        <v>606</v>
      </c>
      <c r="Q698" s="60" t="s">
        <v>607</v>
      </c>
      <c r="R698" s="23"/>
      <c r="U698" s="29"/>
      <c r="V698" s="133"/>
      <c r="X698" s="29"/>
      <c r="Y698" s="133"/>
      <c r="AC698" s="131"/>
      <c r="AD698" s="131"/>
      <c r="AE698" s="133"/>
    </row>
    <row r="699" spans="1:31" ht="24.75" thickBot="1" x14ac:dyDescent="0.3">
      <c r="A699" s="82"/>
      <c r="B699" s="77"/>
      <c r="C699" s="41"/>
      <c r="D699" s="40"/>
      <c r="E699" s="41"/>
      <c r="F699" s="40"/>
      <c r="G699" s="41"/>
      <c r="H699" s="40"/>
      <c r="I699" s="36"/>
      <c r="J699" s="40"/>
      <c r="K699" s="36"/>
      <c r="L699" s="40"/>
      <c r="M699" s="36"/>
      <c r="N699" s="43"/>
      <c r="O699" s="44"/>
      <c r="P699" s="55" t="s">
        <v>608</v>
      </c>
      <c r="Q699" s="60" t="s">
        <v>2885</v>
      </c>
      <c r="R699" s="23"/>
      <c r="U699" s="29"/>
      <c r="V699" s="133"/>
      <c r="X699" s="29"/>
      <c r="Y699" s="133"/>
      <c r="AC699" s="131"/>
      <c r="AD699" s="131"/>
      <c r="AE699" s="133"/>
    </row>
    <row r="700" spans="1:31" ht="16.5" thickBot="1" x14ac:dyDescent="0.3">
      <c r="A700" s="82"/>
      <c r="B700" s="77" t="s">
        <v>2519</v>
      </c>
      <c r="C700" s="41">
        <v>152</v>
      </c>
      <c r="D700" s="40">
        <v>314</v>
      </c>
      <c r="E700" s="41">
        <v>817</v>
      </c>
      <c r="F700" s="40">
        <v>817</v>
      </c>
      <c r="G700" s="41">
        <v>817</v>
      </c>
      <c r="H700" s="40">
        <v>817</v>
      </c>
      <c r="I700" s="36"/>
      <c r="J700" s="40"/>
      <c r="K700" s="36"/>
      <c r="L700" s="40"/>
      <c r="M700" s="36"/>
      <c r="N700" s="43">
        <v>31108.053979999997</v>
      </c>
      <c r="O700" s="44">
        <v>292216.39743999997</v>
      </c>
      <c r="P700" s="55" t="s">
        <v>612</v>
      </c>
      <c r="Q700" s="60" t="s">
        <v>613</v>
      </c>
      <c r="R700" s="23"/>
      <c r="U700" s="29"/>
      <c r="V700" s="133"/>
      <c r="X700" s="29"/>
      <c r="Y700" s="133"/>
      <c r="AA700" s="126"/>
      <c r="AB700" s="126"/>
      <c r="AC700" s="131"/>
      <c r="AD700" s="131"/>
      <c r="AE700" s="133"/>
    </row>
    <row r="701" spans="1:31" ht="16.5" thickBot="1" x14ac:dyDescent="0.3">
      <c r="A701" s="82"/>
      <c r="B701" s="77"/>
      <c r="C701" s="41"/>
      <c r="D701" s="40"/>
      <c r="E701" s="41"/>
      <c r="F701" s="40"/>
      <c r="G701" s="41"/>
      <c r="H701" s="40"/>
      <c r="I701" s="36"/>
      <c r="J701" s="40"/>
      <c r="K701" s="36"/>
      <c r="L701" s="40"/>
      <c r="M701" s="36"/>
      <c r="N701" s="43"/>
      <c r="O701" s="44"/>
      <c r="P701" s="55" t="s">
        <v>614</v>
      </c>
      <c r="Q701" s="60" t="s">
        <v>615</v>
      </c>
      <c r="R701" s="23"/>
      <c r="U701" s="29"/>
      <c r="V701" s="133"/>
      <c r="X701" s="29"/>
      <c r="Y701" s="133"/>
      <c r="AC701" s="131"/>
      <c r="AD701" s="131"/>
      <c r="AE701" s="133"/>
    </row>
    <row r="702" spans="1:31" ht="16.5" thickBot="1" x14ac:dyDescent="0.3">
      <c r="A702" s="82"/>
      <c r="B702" s="77"/>
      <c r="C702" s="41"/>
      <c r="D702" s="40"/>
      <c r="E702" s="41"/>
      <c r="F702" s="40"/>
      <c r="G702" s="41"/>
      <c r="H702" s="40"/>
      <c r="I702" s="36"/>
      <c r="J702" s="40"/>
      <c r="K702" s="36"/>
      <c r="L702" s="40"/>
      <c r="M702" s="36"/>
      <c r="N702" s="43"/>
      <c r="O702" s="44"/>
      <c r="P702" s="55" t="s">
        <v>599</v>
      </c>
      <c r="Q702" s="60" t="s">
        <v>611</v>
      </c>
      <c r="R702" s="23"/>
      <c r="U702" s="29"/>
      <c r="V702" s="133"/>
      <c r="X702" s="29"/>
      <c r="Y702" s="133"/>
      <c r="AC702" s="131"/>
      <c r="AD702" s="131"/>
      <c r="AE702" s="133"/>
    </row>
    <row r="703" spans="1:31" ht="16.5" thickBot="1" x14ac:dyDescent="0.3">
      <c r="A703" s="82"/>
      <c r="B703" s="77"/>
      <c r="C703" s="41"/>
      <c r="D703" s="40"/>
      <c r="E703" s="41"/>
      <c r="F703" s="40"/>
      <c r="G703" s="41"/>
      <c r="H703" s="40"/>
      <c r="I703" s="36"/>
      <c r="J703" s="40"/>
      <c r="K703" s="36"/>
      <c r="L703" s="40"/>
      <c r="M703" s="36"/>
      <c r="N703" s="43"/>
      <c r="O703" s="44"/>
      <c r="P703" s="55" t="s">
        <v>598</v>
      </c>
      <c r="Q703" s="60" t="s">
        <v>178</v>
      </c>
      <c r="R703" s="23"/>
      <c r="U703" s="29"/>
      <c r="V703" s="133"/>
      <c r="X703" s="29"/>
      <c r="Y703" s="133"/>
      <c r="AC703" s="131"/>
      <c r="AD703" s="131"/>
      <c r="AE703" s="133"/>
    </row>
    <row r="704" spans="1:31" ht="24.75" thickBot="1" x14ac:dyDescent="0.3">
      <c r="A704" s="82"/>
      <c r="B704" s="77"/>
      <c r="C704" s="41"/>
      <c r="D704" s="40"/>
      <c r="E704" s="41"/>
      <c r="F704" s="40"/>
      <c r="G704" s="41"/>
      <c r="H704" s="40"/>
      <c r="I704" s="36"/>
      <c r="J704" s="40"/>
      <c r="K704" s="36"/>
      <c r="L704" s="40"/>
      <c r="M704" s="36"/>
      <c r="N704" s="43"/>
      <c r="O704" s="44"/>
      <c r="P704" s="55" t="s">
        <v>616</v>
      </c>
      <c r="Q704" s="60" t="s">
        <v>617</v>
      </c>
      <c r="R704" s="23"/>
      <c r="U704" s="29"/>
      <c r="V704" s="133"/>
      <c r="X704" s="29"/>
      <c r="Y704" s="133"/>
      <c r="AC704" s="131"/>
      <c r="AD704" s="131"/>
      <c r="AE704" s="133"/>
    </row>
    <row r="705" spans="1:31" ht="16.5" thickBot="1" x14ac:dyDescent="0.3">
      <c r="A705" s="82"/>
      <c r="B705" s="77"/>
      <c r="C705" s="41"/>
      <c r="D705" s="40"/>
      <c r="E705" s="41"/>
      <c r="F705" s="40"/>
      <c r="G705" s="41"/>
      <c r="H705" s="40"/>
      <c r="I705" s="36"/>
      <c r="J705" s="40"/>
      <c r="K705" s="36"/>
      <c r="L705" s="40"/>
      <c r="M705" s="36"/>
      <c r="N705" s="43"/>
      <c r="O705" s="44"/>
      <c r="P705" s="55" t="s">
        <v>605</v>
      </c>
      <c r="Q705" s="60" t="s">
        <v>107</v>
      </c>
      <c r="R705" s="23"/>
      <c r="U705" s="29"/>
      <c r="V705" s="133"/>
      <c r="X705" s="29"/>
      <c r="Y705" s="133"/>
      <c r="AC705" s="131"/>
      <c r="AD705" s="131"/>
      <c r="AE705" s="133"/>
    </row>
    <row r="706" spans="1:31" ht="16.5" thickBot="1" x14ac:dyDescent="0.3">
      <c r="A706" s="82"/>
      <c r="B706" s="77"/>
      <c r="C706" s="41"/>
      <c r="D706" s="40"/>
      <c r="E706" s="41"/>
      <c r="F706" s="40"/>
      <c r="G706" s="41"/>
      <c r="H706" s="40"/>
      <c r="I706" s="36"/>
      <c r="J706" s="40"/>
      <c r="K706" s="36"/>
      <c r="L706" s="40"/>
      <c r="M706" s="36"/>
      <c r="N706" s="43"/>
      <c r="O706" s="44"/>
      <c r="P706" s="55" t="s">
        <v>606</v>
      </c>
      <c r="Q706" s="60" t="s">
        <v>607</v>
      </c>
      <c r="R706" s="23"/>
      <c r="U706" s="29"/>
      <c r="V706" s="133"/>
      <c r="X706" s="29"/>
      <c r="Y706" s="133"/>
      <c r="AC706" s="131"/>
      <c r="AD706" s="131"/>
      <c r="AE706" s="133"/>
    </row>
    <row r="707" spans="1:31" ht="24.75" thickBot="1" x14ac:dyDescent="0.3">
      <c r="A707" s="82"/>
      <c r="B707" s="77"/>
      <c r="C707" s="41"/>
      <c r="D707" s="40"/>
      <c r="E707" s="41"/>
      <c r="F707" s="40"/>
      <c r="G707" s="41"/>
      <c r="H707" s="40"/>
      <c r="I707" s="36"/>
      <c r="J707" s="40"/>
      <c r="K707" s="36"/>
      <c r="L707" s="40"/>
      <c r="M707" s="36"/>
      <c r="N707" s="43"/>
      <c r="O707" s="44"/>
      <c r="P707" s="55" t="s">
        <v>618</v>
      </c>
      <c r="Q707" s="60" t="s">
        <v>2885</v>
      </c>
      <c r="R707" s="23"/>
      <c r="U707" s="29"/>
      <c r="V707" s="133"/>
      <c r="X707" s="29"/>
      <c r="Y707" s="133"/>
      <c r="AC707" s="131"/>
      <c r="AD707" s="131"/>
      <c r="AE707" s="133"/>
    </row>
    <row r="708" spans="1:31" ht="16.5" thickBot="1" x14ac:dyDescent="0.3">
      <c r="A708" s="82"/>
      <c r="B708" s="75" t="s">
        <v>1094</v>
      </c>
      <c r="C708" s="41">
        <v>720</v>
      </c>
      <c r="D708" s="40">
        <v>2585</v>
      </c>
      <c r="E708" s="41">
        <v>5860</v>
      </c>
      <c r="F708" s="40">
        <v>5860</v>
      </c>
      <c r="G708" s="41">
        <v>5860</v>
      </c>
      <c r="H708" s="40">
        <v>5860</v>
      </c>
      <c r="I708" s="36"/>
      <c r="J708" s="40"/>
      <c r="K708" s="36"/>
      <c r="L708" s="40"/>
      <c r="M708" s="36"/>
      <c r="N708" s="43">
        <v>51019.554640000002</v>
      </c>
      <c r="O708" s="44">
        <v>45572.236619999996</v>
      </c>
      <c r="P708" s="34" t="s">
        <v>848</v>
      </c>
      <c r="Q708" s="10" t="s">
        <v>848</v>
      </c>
      <c r="R708" s="23"/>
      <c r="U708" s="29"/>
      <c r="V708" s="133"/>
      <c r="X708" s="29"/>
      <c r="Y708" s="133"/>
      <c r="AA708" s="126"/>
      <c r="AB708" s="126"/>
      <c r="AC708" s="131"/>
      <c r="AD708" s="131"/>
      <c r="AE708" s="133"/>
    </row>
    <row r="709" spans="1:31" ht="16.5" thickBot="1" x14ac:dyDescent="0.3">
      <c r="A709" s="147" t="s">
        <v>53</v>
      </c>
      <c r="B709" s="148"/>
      <c r="C709" s="6">
        <f>SUM(C710:C731)</f>
        <v>12326</v>
      </c>
      <c r="D709" s="6">
        <f t="shared" ref="D709:H709" si="44">SUM(D710:D731)</f>
        <v>60182</v>
      </c>
      <c r="E709" s="6">
        <f t="shared" si="44"/>
        <v>67510</v>
      </c>
      <c r="F709" s="6">
        <f t="shared" si="44"/>
        <v>67510</v>
      </c>
      <c r="G709" s="6">
        <f t="shared" si="44"/>
        <v>67510</v>
      </c>
      <c r="H709" s="6">
        <f t="shared" si="44"/>
        <v>67510</v>
      </c>
      <c r="I709" s="160" t="s">
        <v>2569</v>
      </c>
      <c r="J709" s="160"/>
      <c r="K709" s="160"/>
      <c r="L709" s="160"/>
      <c r="M709" s="160"/>
      <c r="N709" s="6">
        <f>SUM(N710:N731)</f>
        <v>264125.55955999997</v>
      </c>
      <c r="O709" s="6">
        <f>SUM(O710:O731)</f>
        <v>227259.67965999999</v>
      </c>
      <c r="P709" s="59"/>
      <c r="Q709" s="59"/>
      <c r="R709" s="4"/>
      <c r="U709" s="29"/>
      <c r="V709" s="133"/>
      <c r="X709" s="29"/>
      <c r="Y709" s="133"/>
      <c r="AA709" s="127"/>
      <c r="AB709" s="127"/>
      <c r="AC709" s="131"/>
      <c r="AD709" s="131"/>
      <c r="AE709" s="133"/>
    </row>
    <row r="710" spans="1:31" ht="37.5" customHeight="1" thickBot="1" x14ac:dyDescent="0.3">
      <c r="A710" s="82"/>
      <c r="B710" s="77" t="s">
        <v>2655</v>
      </c>
      <c r="C710" s="41">
        <v>4196</v>
      </c>
      <c r="D710" s="40">
        <v>40599</v>
      </c>
      <c r="E710" s="41">
        <v>41809</v>
      </c>
      <c r="F710" s="40">
        <v>41809</v>
      </c>
      <c r="G710" s="41">
        <v>41809</v>
      </c>
      <c r="H710" s="40">
        <v>41809</v>
      </c>
      <c r="I710" s="36"/>
      <c r="J710" s="40"/>
      <c r="K710" s="36"/>
      <c r="L710" s="40"/>
      <c r="M710" s="36"/>
      <c r="N710" s="43">
        <v>37407.807329999996</v>
      </c>
      <c r="O710" s="44">
        <v>42583.106339999998</v>
      </c>
      <c r="P710" s="69" t="s">
        <v>619</v>
      </c>
      <c r="Q710" s="60" t="s">
        <v>620</v>
      </c>
      <c r="R710" s="23"/>
      <c r="U710" s="29"/>
      <c r="V710" s="133"/>
      <c r="X710" s="29"/>
      <c r="Y710" s="133"/>
      <c r="AA710" s="126"/>
      <c r="AB710" s="126"/>
      <c r="AC710" s="131"/>
      <c r="AD710" s="131"/>
      <c r="AE710" s="133"/>
    </row>
    <row r="711" spans="1:31" ht="42" customHeight="1" thickBot="1" x14ac:dyDescent="0.3">
      <c r="A711" s="82"/>
      <c r="B711" s="77"/>
      <c r="C711" s="41"/>
      <c r="D711" s="40"/>
      <c r="E711" s="41"/>
      <c r="F711" s="40"/>
      <c r="G711" s="41"/>
      <c r="H711" s="40"/>
      <c r="I711" s="36"/>
      <c r="J711" s="40"/>
      <c r="K711" s="36"/>
      <c r="L711" s="40"/>
      <c r="M711" s="36"/>
      <c r="N711" s="43"/>
      <c r="O711" s="44"/>
      <c r="P711" s="55" t="s">
        <v>621</v>
      </c>
      <c r="Q711" s="60" t="s">
        <v>620</v>
      </c>
      <c r="R711" s="23"/>
      <c r="U711" s="29"/>
      <c r="V711" s="133"/>
      <c r="X711" s="29"/>
      <c r="Y711" s="133"/>
      <c r="AC711" s="131"/>
      <c r="AD711" s="131"/>
      <c r="AE711" s="133"/>
    </row>
    <row r="712" spans="1:31" ht="30" customHeight="1" thickBot="1" x14ac:dyDescent="0.3">
      <c r="A712" s="82"/>
      <c r="B712" s="77"/>
      <c r="C712" s="41"/>
      <c r="D712" s="40"/>
      <c r="E712" s="41"/>
      <c r="F712" s="40"/>
      <c r="G712" s="41"/>
      <c r="H712" s="40"/>
      <c r="I712" s="36"/>
      <c r="J712" s="40"/>
      <c r="K712" s="36"/>
      <c r="L712" s="40"/>
      <c r="M712" s="36"/>
      <c r="N712" s="43"/>
      <c r="O712" s="44"/>
      <c r="P712" s="55" t="s">
        <v>622</v>
      </c>
      <c r="Q712" s="60" t="s">
        <v>623</v>
      </c>
      <c r="R712" s="23"/>
      <c r="U712" s="29"/>
      <c r="V712" s="133"/>
      <c r="X712" s="29"/>
      <c r="Y712" s="133"/>
      <c r="AC712" s="131"/>
      <c r="AD712" s="131"/>
      <c r="AE712" s="133"/>
    </row>
    <row r="713" spans="1:31" ht="30" customHeight="1" thickBot="1" x14ac:dyDescent="0.3">
      <c r="A713" s="82"/>
      <c r="B713" s="77"/>
      <c r="C713" s="41"/>
      <c r="D713" s="40"/>
      <c r="E713" s="41"/>
      <c r="F713" s="40"/>
      <c r="G713" s="41"/>
      <c r="H713" s="40"/>
      <c r="I713" s="36"/>
      <c r="J713" s="40"/>
      <c r="K713" s="36"/>
      <c r="L713" s="40"/>
      <c r="M713" s="36"/>
      <c r="N713" s="43"/>
      <c r="O713" s="44"/>
      <c r="P713" s="55" t="s">
        <v>624</v>
      </c>
      <c r="Q713" s="60" t="s">
        <v>625</v>
      </c>
      <c r="R713" s="23"/>
      <c r="U713" s="29"/>
      <c r="V713" s="133"/>
      <c r="X713" s="29"/>
      <c r="Y713" s="133"/>
      <c r="AC713" s="131"/>
      <c r="AD713" s="131"/>
      <c r="AE713" s="133"/>
    </row>
    <row r="714" spans="1:31" ht="39.75" customHeight="1" thickBot="1" x14ac:dyDescent="0.3">
      <c r="A714" s="82"/>
      <c r="B714" s="77"/>
      <c r="C714" s="41"/>
      <c r="D714" s="40"/>
      <c r="E714" s="41"/>
      <c r="F714" s="40"/>
      <c r="G714" s="41"/>
      <c r="H714" s="40"/>
      <c r="I714" s="36"/>
      <c r="J714" s="40"/>
      <c r="K714" s="36"/>
      <c r="L714" s="40"/>
      <c r="M714" s="36"/>
      <c r="N714" s="43"/>
      <c r="O714" s="44"/>
      <c r="P714" s="55" t="s">
        <v>626</v>
      </c>
      <c r="Q714" s="60" t="s">
        <v>627</v>
      </c>
      <c r="R714" s="23"/>
      <c r="U714" s="29"/>
      <c r="V714" s="133"/>
      <c r="X714" s="29"/>
      <c r="Y714" s="133"/>
      <c r="AC714" s="131"/>
      <c r="AD714" s="131"/>
      <c r="AE714" s="133"/>
    </row>
    <row r="715" spans="1:31" ht="27.75" customHeight="1" thickBot="1" x14ac:dyDescent="0.3">
      <c r="A715" s="82"/>
      <c r="B715" s="77"/>
      <c r="C715" s="41"/>
      <c r="D715" s="40"/>
      <c r="E715" s="41"/>
      <c r="F715" s="40"/>
      <c r="G715" s="41"/>
      <c r="H715" s="40"/>
      <c r="I715" s="36"/>
      <c r="J715" s="40"/>
      <c r="K715" s="36"/>
      <c r="L715" s="40"/>
      <c r="M715" s="36"/>
      <c r="N715" s="43"/>
      <c r="O715" s="44"/>
      <c r="P715" s="55" t="s">
        <v>628</v>
      </c>
      <c r="Q715" s="60" t="s">
        <v>629</v>
      </c>
      <c r="R715" s="23"/>
      <c r="U715" s="29"/>
      <c r="V715" s="133"/>
      <c r="X715" s="29"/>
      <c r="Y715" s="133"/>
      <c r="AC715" s="131"/>
      <c r="AD715" s="131"/>
      <c r="AE715" s="133"/>
    </row>
    <row r="716" spans="1:31" ht="27.75" customHeight="1" thickBot="1" x14ac:dyDescent="0.3">
      <c r="A716" s="82"/>
      <c r="B716" s="77"/>
      <c r="C716" s="41"/>
      <c r="D716" s="40"/>
      <c r="E716" s="41"/>
      <c r="F716" s="40"/>
      <c r="G716" s="41"/>
      <c r="H716" s="40"/>
      <c r="I716" s="36"/>
      <c r="J716" s="40"/>
      <c r="K716" s="36"/>
      <c r="L716" s="40"/>
      <c r="M716" s="36"/>
      <c r="N716" s="43"/>
      <c r="O716" s="44"/>
      <c r="P716" s="55" t="s">
        <v>630</v>
      </c>
      <c r="Q716" s="60" t="s">
        <v>631</v>
      </c>
      <c r="R716" s="23"/>
      <c r="U716" s="29"/>
      <c r="V716" s="133"/>
      <c r="X716" s="29"/>
      <c r="Y716" s="133"/>
      <c r="AC716" s="131"/>
      <c r="AD716" s="131"/>
      <c r="AE716" s="133"/>
    </row>
    <row r="717" spans="1:31" ht="27.75" customHeight="1" thickBot="1" x14ac:dyDescent="0.3">
      <c r="A717" s="82"/>
      <c r="B717" s="77"/>
      <c r="C717" s="41"/>
      <c r="D717" s="40"/>
      <c r="E717" s="41"/>
      <c r="F717" s="40"/>
      <c r="G717" s="41"/>
      <c r="H717" s="40"/>
      <c r="I717" s="36"/>
      <c r="J717" s="40"/>
      <c r="K717" s="36"/>
      <c r="L717" s="40"/>
      <c r="M717" s="36"/>
      <c r="N717" s="43"/>
      <c r="O717" s="44"/>
      <c r="P717" s="55" t="s">
        <v>632</v>
      </c>
      <c r="Q717" s="60" t="s">
        <v>633</v>
      </c>
      <c r="R717" s="23"/>
      <c r="U717" s="29"/>
      <c r="V717" s="133"/>
      <c r="X717" s="29"/>
      <c r="Y717" s="133"/>
      <c r="AC717" s="131"/>
      <c r="AD717" s="131"/>
      <c r="AE717" s="133"/>
    </row>
    <row r="718" spans="1:31" ht="25.5" customHeight="1" thickBot="1" x14ac:dyDescent="0.3">
      <c r="A718" s="82"/>
      <c r="B718" s="77"/>
      <c r="C718" s="41"/>
      <c r="D718" s="40"/>
      <c r="E718" s="41"/>
      <c r="F718" s="40"/>
      <c r="G718" s="41"/>
      <c r="H718" s="40"/>
      <c r="I718" s="36"/>
      <c r="J718" s="40"/>
      <c r="K718" s="36"/>
      <c r="L718" s="40"/>
      <c r="M718" s="36"/>
      <c r="N718" s="43"/>
      <c r="O718" s="44"/>
      <c r="P718" s="55" t="s">
        <v>634</v>
      </c>
      <c r="Q718" s="60" t="s">
        <v>635</v>
      </c>
      <c r="R718" s="23"/>
      <c r="U718" s="29"/>
      <c r="V718" s="133"/>
      <c r="X718" s="29"/>
      <c r="Y718" s="133"/>
      <c r="AC718" s="131"/>
      <c r="AD718" s="131"/>
      <c r="AE718" s="133"/>
    </row>
    <row r="719" spans="1:31" ht="28.5" customHeight="1" thickBot="1" x14ac:dyDescent="0.3">
      <c r="A719" s="82"/>
      <c r="B719" s="77"/>
      <c r="C719" s="41"/>
      <c r="D719" s="40"/>
      <c r="E719" s="41"/>
      <c r="F719" s="40"/>
      <c r="G719" s="41"/>
      <c r="H719" s="40"/>
      <c r="I719" s="36"/>
      <c r="J719" s="40"/>
      <c r="K719" s="36"/>
      <c r="L719" s="40"/>
      <c r="M719" s="36"/>
      <c r="N719" s="43"/>
      <c r="O719" s="44"/>
      <c r="P719" s="55" t="s">
        <v>636</v>
      </c>
      <c r="Q719" s="60" t="s">
        <v>637</v>
      </c>
      <c r="R719" s="23"/>
      <c r="U719" s="29"/>
      <c r="V719" s="133"/>
      <c r="X719" s="29"/>
      <c r="Y719" s="133"/>
      <c r="AC719" s="131"/>
      <c r="AD719" s="131"/>
      <c r="AE719" s="133"/>
    </row>
    <row r="720" spans="1:31" ht="28.5" customHeight="1" thickBot="1" x14ac:dyDescent="0.3">
      <c r="A720" s="82"/>
      <c r="B720" s="77"/>
      <c r="C720" s="41"/>
      <c r="D720" s="40"/>
      <c r="E720" s="41"/>
      <c r="F720" s="40"/>
      <c r="G720" s="41"/>
      <c r="H720" s="40"/>
      <c r="I720" s="36"/>
      <c r="J720" s="40"/>
      <c r="K720" s="36"/>
      <c r="L720" s="40"/>
      <c r="M720" s="36"/>
      <c r="N720" s="43"/>
      <c r="O720" s="44"/>
      <c r="P720" s="55" t="s">
        <v>638</v>
      </c>
      <c r="Q720" s="60" t="s">
        <v>639</v>
      </c>
      <c r="R720" s="23"/>
      <c r="U720" s="29"/>
      <c r="V720" s="133"/>
      <c r="X720" s="29"/>
      <c r="Y720" s="133"/>
      <c r="AC720" s="131"/>
      <c r="AD720" s="131"/>
      <c r="AE720" s="133"/>
    </row>
    <row r="721" spans="1:31" ht="27.75" customHeight="1" thickBot="1" x14ac:dyDescent="0.3">
      <c r="A721" s="82"/>
      <c r="B721" s="77"/>
      <c r="C721" s="41"/>
      <c r="D721" s="40"/>
      <c r="E721" s="41"/>
      <c r="F721" s="40"/>
      <c r="G721" s="41"/>
      <c r="H721" s="40"/>
      <c r="I721" s="36"/>
      <c r="J721" s="40"/>
      <c r="K721" s="36"/>
      <c r="L721" s="40"/>
      <c r="M721" s="36"/>
      <c r="N721" s="43"/>
      <c r="O721" s="44"/>
      <c r="P721" s="55" t="s">
        <v>640</v>
      </c>
      <c r="Q721" s="60" t="s">
        <v>641</v>
      </c>
      <c r="R721" s="23"/>
      <c r="U721" s="29"/>
      <c r="V721" s="133"/>
      <c r="X721" s="29"/>
      <c r="Y721" s="133"/>
      <c r="AC721" s="131"/>
      <c r="AD721" s="131"/>
      <c r="AE721" s="133"/>
    </row>
    <row r="722" spans="1:31" ht="33" customHeight="1" thickBot="1" x14ac:dyDescent="0.3">
      <c r="A722" s="82"/>
      <c r="B722" s="77"/>
      <c r="C722" s="41"/>
      <c r="D722" s="40"/>
      <c r="E722" s="41"/>
      <c r="F722" s="40"/>
      <c r="G722" s="41"/>
      <c r="H722" s="40"/>
      <c r="I722" s="36"/>
      <c r="J722" s="40"/>
      <c r="K722" s="36"/>
      <c r="L722" s="40"/>
      <c r="M722" s="36"/>
      <c r="N722" s="43"/>
      <c r="O722" s="44"/>
      <c r="P722" s="55" t="s">
        <v>642</v>
      </c>
      <c r="Q722" s="60" t="s">
        <v>643</v>
      </c>
      <c r="R722" s="23"/>
      <c r="U722" s="29"/>
      <c r="V722" s="133"/>
      <c r="X722" s="29"/>
      <c r="Y722" s="133"/>
      <c r="AC722" s="131"/>
      <c r="AD722" s="131"/>
      <c r="AE722" s="133"/>
    </row>
    <row r="723" spans="1:31" ht="28.5" customHeight="1" thickBot="1" x14ac:dyDescent="0.3">
      <c r="A723" s="82"/>
      <c r="B723" s="77"/>
      <c r="C723" s="41"/>
      <c r="D723" s="40"/>
      <c r="E723" s="41"/>
      <c r="F723" s="40"/>
      <c r="G723" s="41"/>
      <c r="H723" s="40"/>
      <c r="I723" s="36"/>
      <c r="J723" s="40"/>
      <c r="K723" s="36"/>
      <c r="L723" s="40"/>
      <c r="M723" s="36"/>
      <c r="N723" s="43"/>
      <c r="O723" s="44"/>
      <c r="P723" s="55" t="s">
        <v>644</v>
      </c>
      <c r="Q723" s="60" t="s">
        <v>645</v>
      </c>
      <c r="R723" s="23"/>
      <c r="U723" s="29"/>
      <c r="V723" s="133"/>
      <c r="X723" s="29"/>
      <c r="Y723" s="133"/>
      <c r="AC723" s="131"/>
      <c r="AD723" s="131"/>
      <c r="AE723" s="133"/>
    </row>
    <row r="724" spans="1:31" ht="16.5" customHeight="1" thickBot="1" x14ac:dyDescent="0.3">
      <c r="A724" s="82"/>
      <c r="B724" s="77"/>
      <c r="C724" s="41"/>
      <c r="D724" s="40"/>
      <c r="E724" s="41"/>
      <c r="F724" s="40"/>
      <c r="G724" s="41"/>
      <c r="H724" s="40"/>
      <c r="I724" s="36"/>
      <c r="J724" s="40"/>
      <c r="K724" s="36"/>
      <c r="L724" s="40"/>
      <c r="M724" s="36"/>
      <c r="N724" s="43"/>
      <c r="O724" s="44"/>
      <c r="P724" s="55" t="s">
        <v>646</v>
      </c>
      <c r="Q724" s="60" t="s">
        <v>647</v>
      </c>
      <c r="R724" s="23"/>
      <c r="U724" s="29"/>
      <c r="V724" s="133"/>
      <c r="X724" s="29"/>
      <c r="Y724" s="133"/>
      <c r="AC724" s="131"/>
      <c r="AD724" s="131"/>
      <c r="AE724" s="133"/>
    </row>
    <row r="725" spans="1:31" ht="39" customHeight="1" thickBot="1" x14ac:dyDescent="0.3">
      <c r="A725" s="82"/>
      <c r="B725" s="77" t="s">
        <v>2654</v>
      </c>
      <c r="C725" s="41">
        <v>0</v>
      </c>
      <c r="D725" s="40">
        <v>0</v>
      </c>
      <c r="E725" s="41">
        <v>0</v>
      </c>
      <c r="F725" s="40">
        <v>0</v>
      </c>
      <c r="G725" s="41">
        <v>0</v>
      </c>
      <c r="H725" s="40">
        <v>0</v>
      </c>
      <c r="I725" s="36"/>
      <c r="J725" s="40"/>
      <c r="K725" s="36"/>
      <c r="L725" s="40"/>
      <c r="M725" s="36"/>
      <c r="N725" s="43">
        <v>497.81317999999993</v>
      </c>
      <c r="O725" s="44">
        <v>477.58567999999997</v>
      </c>
      <c r="P725" s="55" t="s">
        <v>648</v>
      </c>
      <c r="Q725" s="60" t="s">
        <v>649</v>
      </c>
      <c r="R725" s="23"/>
      <c r="U725" s="29"/>
      <c r="V725" s="133"/>
      <c r="X725" s="29"/>
      <c r="Y725" s="133"/>
      <c r="AA725" s="126"/>
      <c r="AB725" s="126"/>
      <c r="AC725" s="131"/>
      <c r="AD725" s="131"/>
      <c r="AE725" s="133"/>
    </row>
    <row r="726" spans="1:31" ht="26.25" customHeight="1" thickBot="1" x14ac:dyDescent="0.3">
      <c r="A726" s="82"/>
      <c r="B726" s="77"/>
      <c r="C726" s="41"/>
      <c r="D726" s="40"/>
      <c r="E726" s="41"/>
      <c r="F726" s="40"/>
      <c r="G726" s="41"/>
      <c r="H726" s="40"/>
      <c r="I726" s="36"/>
      <c r="J726" s="40"/>
      <c r="K726" s="36"/>
      <c r="L726" s="40"/>
      <c r="M726" s="36"/>
      <c r="N726" s="43"/>
      <c r="O726" s="44"/>
      <c r="P726" s="55" t="s">
        <v>650</v>
      </c>
      <c r="Q726" s="60" t="s">
        <v>651</v>
      </c>
      <c r="R726" s="23"/>
      <c r="U726" s="29"/>
      <c r="V726" s="133"/>
      <c r="X726" s="29"/>
      <c r="Y726" s="133"/>
      <c r="AC726" s="131"/>
      <c r="AD726" s="131"/>
      <c r="AE726" s="133"/>
    </row>
    <row r="727" spans="1:31" ht="41.25" customHeight="1" thickBot="1" x14ac:dyDescent="0.3">
      <c r="A727" s="82"/>
      <c r="B727" s="77"/>
      <c r="C727" s="41"/>
      <c r="D727" s="40"/>
      <c r="E727" s="41"/>
      <c r="F727" s="40"/>
      <c r="G727" s="41"/>
      <c r="H727" s="40"/>
      <c r="I727" s="36"/>
      <c r="J727" s="40"/>
      <c r="K727" s="36"/>
      <c r="L727" s="40"/>
      <c r="M727" s="36"/>
      <c r="N727" s="43"/>
      <c r="O727" s="44"/>
      <c r="P727" s="55" t="s">
        <v>652</v>
      </c>
      <c r="Q727" s="60" t="s">
        <v>653</v>
      </c>
      <c r="R727" s="23"/>
      <c r="U727" s="29"/>
      <c r="V727" s="133"/>
      <c r="X727" s="29"/>
      <c r="Y727" s="133"/>
      <c r="AC727" s="131"/>
      <c r="AD727" s="131"/>
      <c r="AE727" s="133"/>
    </row>
    <row r="728" spans="1:31" ht="27" customHeight="1" thickBot="1" x14ac:dyDescent="0.3">
      <c r="A728" s="82"/>
      <c r="B728" s="77" t="s">
        <v>2653</v>
      </c>
      <c r="C728" s="41">
        <v>4376</v>
      </c>
      <c r="D728" s="40">
        <v>8936</v>
      </c>
      <c r="E728" s="41">
        <v>12807</v>
      </c>
      <c r="F728" s="40">
        <v>12807</v>
      </c>
      <c r="G728" s="41">
        <v>12807</v>
      </c>
      <c r="H728" s="40">
        <v>12807</v>
      </c>
      <c r="I728" s="36"/>
      <c r="J728" s="40"/>
      <c r="K728" s="36"/>
      <c r="L728" s="40"/>
      <c r="M728" s="36"/>
      <c r="N728" s="43">
        <v>155025.82308999999</v>
      </c>
      <c r="O728" s="44">
        <v>69610.527040000001</v>
      </c>
      <c r="P728" s="55" t="s">
        <v>654</v>
      </c>
      <c r="Q728" s="60" t="s">
        <v>655</v>
      </c>
      <c r="R728" s="23"/>
      <c r="U728" s="29"/>
      <c r="V728" s="133"/>
      <c r="X728" s="29"/>
      <c r="Y728" s="133"/>
      <c r="AA728" s="126"/>
      <c r="AB728" s="126"/>
      <c r="AC728" s="131"/>
      <c r="AD728" s="131"/>
      <c r="AE728" s="133"/>
    </row>
    <row r="729" spans="1:31" ht="28.5" customHeight="1" thickBot="1" x14ac:dyDescent="0.3">
      <c r="A729" s="82"/>
      <c r="B729" s="77"/>
      <c r="C729" s="41"/>
      <c r="D729" s="40"/>
      <c r="E729" s="41"/>
      <c r="F729" s="40"/>
      <c r="G729" s="41"/>
      <c r="H729" s="40"/>
      <c r="I729" s="36"/>
      <c r="J729" s="40"/>
      <c r="K729" s="36"/>
      <c r="L729" s="40"/>
      <c r="M729" s="36"/>
      <c r="N729" s="43"/>
      <c r="O729" s="44"/>
      <c r="P729" s="55" t="s">
        <v>656</v>
      </c>
      <c r="Q729" s="60" t="s">
        <v>657</v>
      </c>
      <c r="R729" s="23"/>
      <c r="U729" s="29"/>
      <c r="V729" s="133"/>
      <c r="X729" s="29"/>
      <c r="Y729" s="133"/>
      <c r="AC729" s="131"/>
      <c r="AD729" s="131"/>
      <c r="AE729" s="133"/>
    </row>
    <row r="730" spans="1:31" ht="40.5" customHeight="1" thickBot="1" x14ac:dyDescent="0.3">
      <c r="A730" s="82"/>
      <c r="B730" s="77"/>
      <c r="C730" s="41"/>
      <c r="D730" s="40"/>
      <c r="E730" s="41"/>
      <c r="F730" s="40"/>
      <c r="G730" s="41"/>
      <c r="H730" s="40"/>
      <c r="I730" s="36"/>
      <c r="J730" s="40"/>
      <c r="K730" s="36"/>
      <c r="L730" s="40"/>
      <c r="M730" s="36"/>
      <c r="N730" s="43"/>
      <c r="O730" s="44"/>
      <c r="P730" s="55" t="s">
        <v>658</v>
      </c>
      <c r="Q730" s="60" t="s">
        <v>659</v>
      </c>
      <c r="R730" s="23"/>
      <c r="U730" s="29"/>
      <c r="V730" s="133"/>
      <c r="X730" s="29"/>
      <c r="Y730" s="133"/>
      <c r="AC730" s="131"/>
      <c r="AD730" s="131"/>
      <c r="AE730" s="133"/>
    </row>
    <row r="731" spans="1:31" ht="15" customHeight="1" thickBot="1" x14ac:dyDescent="0.3">
      <c r="A731" s="82"/>
      <c r="B731" s="75" t="s">
        <v>1094</v>
      </c>
      <c r="C731" s="41">
        <v>3754</v>
      </c>
      <c r="D731" s="40">
        <v>10647</v>
      </c>
      <c r="E731" s="41">
        <v>12894</v>
      </c>
      <c r="F731" s="40">
        <v>12894</v>
      </c>
      <c r="G731" s="41">
        <v>12894</v>
      </c>
      <c r="H731" s="40">
        <v>12894</v>
      </c>
      <c r="I731" s="36"/>
      <c r="J731" s="40"/>
      <c r="K731" s="36"/>
      <c r="L731" s="40"/>
      <c r="M731" s="36"/>
      <c r="N731" s="43">
        <v>71194.115959999996</v>
      </c>
      <c r="O731" s="44">
        <v>114588.46059999999</v>
      </c>
      <c r="P731" s="34" t="s">
        <v>848</v>
      </c>
      <c r="Q731" s="10" t="s">
        <v>848</v>
      </c>
      <c r="R731" s="23"/>
      <c r="U731" s="29"/>
      <c r="V731" s="133"/>
      <c r="X731" s="29"/>
      <c r="Y731" s="133"/>
      <c r="AA731" s="126"/>
      <c r="AB731" s="126"/>
      <c r="AC731" s="131"/>
      <c r="AD731" s="131"/>
      <c r="AE731" s="133"/>
    </row>
    <row r="732" spans="1:31" ht="16.5" thickBot="1" x14ac:dyDescent="0.3">
      <c r="A732" s="161" t="s">
        <v>8</v>
      </c>
      <c r="B732" s="162"/>
      <c r="C732" s="5">
        <v>485</v>
      </c>
      <c r="D732" s="5">
        <v>492</v>
      </c>
      <c r="E732" s="5">
        <v>1000</v>
      </c>
      <c r="F732" s="5">
        <v>1000</v>
      </c>
      <c r="G732" s="5">
        <v>1000</v>
      </c>
      <c r="H732" s="5">
        <v>1000</v>
      </c>
      <c r="I732" s="20">
        <v>7</v>
      </c>
      <c r="J732" s="20">
        <v>11</v>
      </c>
      <c r="K732" s="20">
        <v>12</v>
      </c>
      <c r="L732" s="20">
        <v>12</v>
      </c>
      <c r="M732" s="20">
        <v>12</v>
      </c>
      <c r="N732" s="28">
        <f>SUM(N733:N735)</f>
        <v>31369.820060000005</v>
      </c>
      <c r="O732" s="28">
        <f>SUM(O733:O735)</f>
        <v>32373.314910000001</v>
      </c>
      <c r="P732" s="59"/>
      <c r="Q732" s="74"/>
      <c r="R732" s="22"/>
      <c r="U732" s="29"/>
      <c r="V732" s="133"/>
      <c r="X732" s="29"/>
      <c r="Y732" s="133"/>
      <c r="AA732" s="127"/>
      <c r="AB732" s="127"/>
      <c r="AC732" s="131"/>
      <c r="AD732" s="131"/>
      <c r="AE732" s="133"/>
    </row>
    <row r="733" spans="1:31" ht="24.75" thickBot="1" x14ac:dyDescent="0.3">
      <c r="A733" s="81"/>
      <c r="B733" s="75" t="s">
        <v>2657</v>
      </c>
      <c r="C733" s="137" t="s">
        <v>2562</v>
      </c>
      <c r="D733" s="137"/>
      <c r="E733" s="137"/>
      <c r="F733" s="137"/>
      <c r="G733" s="137"/>
      <c r="H733" s="137"/>
      <c r="I733" s="140" t="s">
        <v>2562</v>
      </c>
      <c r="J733" s="140"/>
      <c r="K733" s="140"/>
      <c r="L733" s="140"/>
      <c r="M733" s="140"/>
      <c r="N733" s="43">
        <v>8546.660890000001</v>
      </c>
      <c r="O733" s="44">
        <v>9015.8649600000008</v>
      </c>
      <c r="P733" s="55" t="s">
        <v>1211</v>
      </c>
      <c r="Q733" s="16">
        <v>0.8</v>
      </c>
      <c r="R733" s="144" t="s">
        <v>2562</v>
      </c>
      <c r="U733" s="29"/>
      <c r="V733" s="133"/>
      <c r="X733" s="29"/>
      <c r="Y733" s="133"/>
      <c r="AA733" s="126"/>
      <c r="AB733" s="126"/>
      <c r="AC733" s="131"/>
      <c r="AD733" s="131"/>
      <c r="AE733" s="133"/>
    </row>
    <row r="734" spans="1:31" ht="24.75" thickBot="1" x14ac:dyDescent="0.3">
      <c r="A734" s="81"/>
      <c r="B734" s="75" t="s">
        <v>2656</v>
      </c>
      <c r="C734" s="138"/>
      <c r="D734" s="138"/>
      <c r="E734" s="138"/>
      <c r="F734" s="138"/>
      <c r="G734" s="138"/>
      <c r="H734" s="138"/>
      <c r="I734" s="141"/>
      <c r="J734" s="141"/>
      <c r="K734" s="141"/>
      <c r="L734" s="141"/>
      <c r="M734" s="141"/>
      <c r="N734" s="43">
        <v>10968.170350000002</v>
      </c>
      <c r="O734" s="44">
        <v>12000.555</v>
      </c>
      <c r="P734" s="55" t="s">
        <v>1212</v>
      </c>
      <c r="Q734" s="17">
        <v>0.8</v>
      </c>
      <c r="R734" s="145"/>
      <c r="U734" s="29"/>
      <c r="V734" s="133"/>
      <c r="X734" s="29"/>
      <c r="Y734" s="133"/>
      <c r="AA734" s="126"/>
      <c r="AB734" s="126"/>
      <c r="AC734" s="131"/>
      <c r="AD734" s="131"/>
      <c r="AE734" s="133"/>
    </row>
    <row r="735" spans="1:31" ht="16.5" thickBot="1" x14ac:dyDescent="0.3">
      <c r="A735" s="81"/>
      <c r="B735" s="75" t="s">
        <v>1094</v>
      </c>
      <c r="C735" s="139"/>
      <c r="D735" s="139"/>
      <c r="E735" s="139"/>
      <c r="F735" s="139"/>
      <c r="G735" s="139"/>
      <c r="H735" s="139"/>
      <c r="I735" s="142"/>
      <c r="J735" s="142"/>
      <c r="K735" s="142"/>
      <c r="L735" s="142"/>
      <c r="M735" s="142"/>
      <c r="N735" s="43">
        <v>11854.98882</v>
      </c>
      <c r="O735" s="44">
        <v>11356.894950000004</v>
      </c>
      <c r="P735" s="64" t="s">
        <v>848</v>
      </c>
      <c r="Q735" s="10" t="s">
        <v>848</v>
      </c>
      <c r="R735" s="146"/>
      <c r="U735" s="29"/>
      <c r="V735" s="133"/>
      <c r="X735" s="29"/>
      <c r="Y735" s="133"/>
      <c r="AA735" s="126"/>
      <c r="AB735" s="126"/>
      <c r="AC735" s="131"/>
      <c r="AD735" s="131"/>
      <c r="AE735" s="133"/>
    </row>
    <row r="736" spans="1:31" ht="16.5" thickBot="1" x14ac:dyDescent="0.3">
      <c r="A736" s="147" t="s">
        <v>18</v>
      </c>
      <c r="B736" s="148"/>
      <c r="C736" s="5">
        <v>8350</v>
      </c>
      <c r="D736" s="5">
        <v>8350</v>
      </c>
      <c r="E736" s="5">
        <v>8350</v>
      </c>
      <c r="F736" s="5">
        <v>8350</v>
      </c>
      <c r="G736" s="5">
        <v>8350</v>
      </c>
      <c r="H736" s="5">
        <v>8350</v>
      </c>
      <c r="I736" s="20">
        <v>0</v>
      </c>
      <c r="J736" s="20">
        <v>0</v>
      </c>
      <c r="K736" s="20">
        <v>0</v>
      </c>
      <c r="L736" s="20">
        <v>0</v>
      </c>
      <c r="M736" s="20">
        <v>0</v>
      </c>
      <c r="N736" s="5">
        <f>SUM(N737:N741)</f>
        <v>71173.214229999998</v>
      </c>
      <c r="O736" s="5">
        <f>SUM(O737:O741)</f>
        <v>75083.743690000003</v>
      </c>
      <c r="P736" s="59"/>
      <c r="Q736" s="74"/>
      <c r="R736" s="22"/>
      <c r="U736" s="29"/>
      <c r="V736" s="133"/>
      <c r="X736" s="29"/>
      <c r="Y736" s="133"/>
      <c r="AA736" s="127"/>
      <c r="AB736" s="127"/>
      <c r="AC736" s="131"/>
      <c r="AD736" s="131"/>
      <c r="AE736" s="133"/>
    </row>
    <row r="737" spans="1:31" ht="36.75" thickBot="1" x14ac:dyDescent="0.3">
      <c r="A737" s="81"/>
      <c r="B737" s="75" t="s">
        <v>2652</v>
      </c>
      <c r="C737" s="137" t="s">
        <v>2562</v>
      </c>
      <c r="D737" s="137"/>
      <c r="E737" s="137"/>
      <c r="F737" s="137"/>
      <c r="G737" s="137"/>
      <c r="H737" s="137"/>
      <c r="I737" s="140" t="s">
        <v>2562</v>
      </c>
      <c r="J737" s="140"/>
      <c r="K737" s="140"/>
      <c r="L737" s="140"/>
      <c r="M737" s="140"/>
      <c r="N737" s="43">
        <v>55885.625570000004</v>
      </c>
      <c r="O737" s="44">
        <v>54460.65857</v>
      </c>
      <c r="P737" s="55" t="s">
        <v>1056</v>
      </c>
      <c r="Q737" s="11" t="s">
        <v>848</v>
      </c>
      <c r="R737" s="144" t="s">
        <v>2562</v>
      </c>
      <c r="U737" s="29"/>
      <c r="V737" s="133"/>
      <c r="X737" s="29"/>
      <c r="Y737" s="133"/>
      <c r="AA737" s="126"/>
      <c r="AB737" s="126"/>
      <c r="AC737" s="131"/>
      <c r="AD737" s="131"/>
      <c r="AE737" s="133"/>
    </row>
    <row r="738" spans="1:31" ht="16.5" thickBot="1" x14ac:dyDescent="0.3">
      <c r="A738" s="81"/>
      <c r="B738" s="75"/>
      <c r="C738" s="138"/>
      <c r="D738" s="138"/>
      <c r="E738" s="138"/>
      <c r="F738" s="138"/>
      <c r="G738" s="138"/>
      <c r="H738" s="138"/>
      <c r="I738" s="141"/>
      <c r="J738" s="141"/>
      <c r="K738" s="141"/>
      <c r="L738" s="141"/>
      <c r="M738" s="141"/>
      <c r="N738" s="43"/>
      <c r="O738" s="44"/>
      <c r="P738" s="55" t="s">
        <v>1057</v>
      </c>
      <c r="Q738" s="11" t="s">
        <v>848</v>
      </c>
      <c r="R738" s="145"/>
      <c r="U738" s="29"/>
      <c r="V738" s="133"/>
      <c r="X738" s="29"/>
      <c r="Y738" s="133"/>
      <c r="AC738" s="131"/>
      <c r="AD738" s="131"/>
      <c r="AE738" s="133"/>
    </row>
    <row r="739" spans="1:31" ht="36.75" thickBot="1" x14ac:dyDescent="0.3">
      <c r="A739" s="81"/>
      <c r="B739" s="75" t="s">
        <v>2651</v>
      </c>
      <c r="C739" s="138"/>
      <c r="D739" s="138"/>
      <c r="E739" s="138"/>
      <c r="F739" s="138"/>
      <c r="G739" s="138"/>
      <c r="H739" s="138"/>
      <c r="I739" s="141"/>
      <c r="J739" s="141"/>
      <c r="K739" s="141"/>
      <c r="L739" s="141"/>
      <c r="M739" s="141"/>
      <c r="N739" s="43">
        <v>7550.2754200000008</v>
      </c>
      <c r="O739" s="44">
        <v>7886.2090600000001</v>
      </c>
      <c r="P739" s="55" t="s">
        <v>1056</v>
      </c>
      <c r="Q739" s="11" t="s">
        <v>848</v>
      </c>
      <c r="R739" s="145"/>
      <c r="U739" s="29"/>
      <c r="V739" s="133"/>
      <c r="X739" s="29"/>
      <c r="Y739" s="133"/>
      <c r="AA739" s="126"/>
      <c r="AB739" s="126"/>
      <c r="AC739" s="131"/>
      <c r="AD739" s="131"/>
      <c r="AE739" s="133"/>
    </row>
    <row r="740" spans="1:31" ht="16.5" thickBot="1" x14ac:dyDescent="0.3">
      <c r="A740" s="81"/>
      <c r="B740" s="75"/>
      <c r="C740" s="138"/>
      <c r="D740" s="138"/>
      <c r="E740" s="138"/>
      <c r="F740" s="138"/>
      <c r="G740" s="138"/>
      <c r="H740" s="138"/>
      <c r="I740" s="141"/>
      <c r="J740" s="141"/>
      <c r="K740" s="141"/>
      <c r="L740" s="141"/>
      <c r="M740" s="141"/>
      <c r="N740" s="43"/>
      <c r="O740" s="44"/>
      <c r="P740" s="55" t="s">
        <v>1057</v>
      </c>
      <c r="Q740" s="11" t="s">
        <v>848</v>
      </c>
      <c r="R740" s="145"/>
      <c r="U740" s="29"/>
      <c r="V740" s="133"/>
      <c r="X740" s="29"/>
      <c r="Y740" s="133"/>
      <c r="AC740" s="131"/>
      <c r="AD740" s="131"/>
      <c r="AE740" s="133"/>
    </row>
    <row r="741" spans="1:31" ht="16.5" thickBot="1" x14ac:dyDescent="0.3">
      <c r="A741" s="81"/>
      <c r="B741" s="75" t="s">
        <v>1094</v>
      </c>
      <c r="C741" s="139"/>
      <c r="D741" s="139"/>
      <c r="E741" s="139"/>
      <c r="F741" s="139"/>
      <c r="G741" s="139"/>
      <c r="H741" s="139"/>
      <c r="I741" s="142"/>
      <c r="J741" s="142"/>
      <c r="K741" s="142"/>
      <c r="L741" s="142"/>
      <c r="M741" s="142"/>
      <c r="N741" s="43">
        <v>7737.3132400000004</v>
      </c>
      <c r="O741" s="44">
        <v>12736.876059999999</v>
      </c>
      <c r="P741" s="55" t="s">
        <v>848</v>
      </c>
      <c r="Q741" s="11" t="s">
        <v>848</v>
      </c>
      <c r="R741" s="146"/>
      <c r="U741" s="29"/>
      <c r="V741" s="133"/>
      <c r="X741" s="29"/>
      <c r="Y741" s="133"/>
      <c r="AA741" s="126"/>
      <c r="AB741" s="126"/>
      <c r="AC741" s="131"/>
      <c r="AD741" s="131"/>
      <c r="AE741" s="133"/>
    </row>
    <row r="742" spans="1:31" ht="16.5" thickBot="1" x14ac:dyDescent="0.3">
      <c r="A742" s="147" t="s">
        <v>17</v>
      </c>
      <c r="B742" s="148"/>
      <c r="C742" s="5">
        <v>100</v>
      </c>
      <c r="D742" s="5">
        <v>300</v>
      </c>
      <c r="E742" s="5">
        <v>500</v>
      </c>
      <c r="F742" s="5">
        <v>500</v>
      </c>
      <c r="G742" s="5">
        <v>500</v>
      </c>
      <c r="H742" s="5">
        <v>500</v>
      </c>
      <c r="I742" s="20">
        <v>4</v>
      </c>
      <c r="J742" s="20">
        <v>5</v>
      </c>
      <c r="K742" s="20">
        <v>5</v>
      </c>
      <c r="L742" s="20">
        <v>5</v>
      </c>
      <c r="M742" s="20">
        <v>5</v>
      </c>
      <c r="N742" s="5">
        <f>SUM(N743:N746)</f>
        <v>5556.5257600000004</v>
      </c>
      <c r="O742" s="5">
        <f>SUM(O743:O746)</f>
        <v>6107.0285599999997</v>
      </c>
      <c r="P742" s="59"/>
      <c r="Q742" s="74"/>
      <c r="R742" s="22"/>
      <c r="U742" s="29"/>
      <c r="V742" s="133"/>
      <c r="X742" s="29"/>
      <c r="Y742" s="133"/>
      <c r="AC742" s="131"/>
      <c r="AD742" s="131"/>
      <c r="AE742" s="133"/>
    </row>
    <row r="743" spans="1:31" ht="24.75" thickBot="1" x14ac:dyDescent="0.3">
      <c r="A743" s="81"/>
      <c r="B743" s="75" t="s">
        <v>2805</v>
      </c>
      <c r="C743" s="137" t="s">
        <v>2562</v>
      </c>
      <c r="D743" s="137"/>
      <c r="E743" s="137"/>
      <c r="F743" s="137"/>
      <c r="G743" s="137"/>
      <c r="H743" s="137"/>
      <c r="I743" s="140" t="s">
        <v>2562</v>
      </c>
      <c r="J743" s="140"/>
      <c r="K743" s="140"/>
      <c r="L743" s="140"/>
      <c r="M743" s="140"/>
      <c r="N743" s="43">
        <v>3992.0826999999999</v>
      </c>
      <c r="O743" s="44">
        <v>4214.2450599999993</v>
      </c>
      <c r="P743" s="55" t="s">
        <v>1050</v>
      </c>
      <c r="Q743" s="11" t="s">
        <v>1051</v>
      </c>
      <c r="R743" s="144" t="s">
        <v>2562</v>
      </c>
      <c r="U743" s="29"/>
      <c r="V743" s="133"/>
      <c r="X743" s="29"/>
      <c r="Y743" s="133"/>
      <c r="AA743" s="126"/>
      <c r="AB743" s="126"/>
      <c r="AC743" s="131"/>
      <c r="AD743" s="131"/>
      <c r="AE743" s="133"/>
    </row>
    <row r="744" spans="1:31" ht="36.75" thickBot="1" x14ac:dyDescent="0.3">
      <c r="A744" s="81"/>
      <c r="B744" s="75"/>
      <c r="C744" s="138"/>
      <c r="D744" s="138"/>
      <c r="E744" s="138"/>
      <c r="F744" s="138"/>
      <c r="G744" s="138"/>
      <c r="H744" s="138"/>
      <c r="I744" s="141"/>
      <c r="J744" s="141"/>
      <c r="K744" s="141"/>
      <c r="L744" s="141"/>
      <c r="M744" s="141"/>
      <c r="N744" s="43"/>
      <c r="O744" s="44"/>
      <c r="P744" s="55" t="s">
        <v>1052</v>
      </c>
      <c r="Q744" s="11" t="s">
        <v>1053</v>
      </c>
      <c r="R744" s="145"/>
      <c r="U744" s="29"/>
      <c r="V744" s="133"/>
      <c r="X744" s="29"/>
      <c r="Y744" s="133"/>
      <c r="AC744" s="131"/>
      <c r="AD744" s="131"/>
      <c r="AE744" s="133"/>
    </row>
    <row r="745" spans="1:31" ht="36.75" thickBot="1" x14ac:dyDescent="0.3">
      <c r="A745" s="81"/>
      <c r="B745" s="75"/>
      <c r="C745" s="138"/>
      <c r="D745" s="138"/>
      <c r="E745" s="138"/>
      <c r="F745" s="138"/>
      <c r="G745" s="138"/>
      <c r="H745" s="138"/>
      <c r="I745" s="141"/>
      <c r="J745" s="141"/>
      <c r="K745" s="141"/>
      <c r="L745" s="141"/>
      <c r="M745" s="141"/>
      <c r="N745" s="43"/>
      <c r="O745" s="44"/>
      <c r="P745" s="55" t="s">
        <v>1054</v>
      </c>
      <c r="Q745" s="11" t="s">
        <v>1055</v>
      </c>
      <c r="R745" s="145"/>
      <c r="U745" s="29"/>
      <c r="V745" s="133"/>
      <c r="X745" s="29"/>
      <c r="Y745" s="133"/>
      <c r="AC745" s="131"/>
      <c r="AD745" s="131"/>
      <c r="AE745" s="133"/>
    </row>
    <row r="746" spans="1:31" ht="16.5" thickBot="1" x14ac:dyDescent="0.3">
      <c r="A746" s="81"/>
      <c r="B746" s="75" t="s">
        <v>1094</v>
      </c>
      <c r="C746" s="139"/>
      <c r="D746" s="139"/>
      <c r="E746" s="139"/>
      <c r="F746" s="139"/>
      <c r="G746" s="139"/>
      <c r="H746" s="139"/>
      <c r="I746" s="142"/>
      <c r="J746" s="142"/>
      <c r="K746" s="142"/>
      <c r="L746" s="142"/>
      <c r="M746" s="142"/>
      <c r="N746" s="43">
        <v>1564.4430600000001</v>
      </c>
      <c r="O746" s="44">
        <v>1892.7835000000002</v>
      </c>
      <c r="P746" s="55" t="s">
        <v>848</v>
      </c>
      <c r="Q746" s="11" t="s">
        <v>848</v>
      </c>
      <c r="R746" s="146"/>
      <c r="U746" s="29"/>
      <c r="V746" s="133"/>
      <c r="X746" s="29"/>
      <c r="Y746" s="133"/>
      <c r="AA746" s="126"/>
      <c r="AB746" s="126"/>
      <c r="AC746" s="131"/>
      <c r="AD746" s="131"/>
      <c r="AE746" s="133"/>
    </row>
    <row r="747" spans="1:31" ht="16.5" thickBot="1" x14ac:dyDescent="0.3">
      <c r="A747" s="147" t="s">
        <v>9</v>
      </c>
      <c r="B747" s="148"/>
      <c r="C747" s="5">
        <v>676</v>
      </c>
      <c r="D747" s="5">
        <v>676</v>
      </c>
      <c r="E747" s="5">
        <v>1106</v>
      </c>
      <c r="F747" s="5">
        <v>1106</v>
      </c>
      <c r="G747" s="5">
        <v>1106</v>
      </c>
      <c r="H747" s="5">
        <v>1106</v>
      </c>
      <c r="I747" s="20">
        <v>0</v>
      </c>
      <c r="J747" s="20">
        <v>0</v>
      </c>
      <c r="K747" s="20">
        <v>0</v>
      </c>
      <c r="L747" s="20">
        <v>0</v>
      </c>
      <c r="M747" s="20">
        <v>0</v>
      </c>
      <c r="N747" s="5">
        <f>SUM(N748:N758)</f>
        <v>11210.067790000001</v>
      </c>
      <c r="O747" s="5">
        <f>SUM(O748:O758)</f>
        <v>10970.771060000001</v>
      </c>
      <c r="P747" s="59"/>
      <c r="Q747" s="74"/>
      <c r="R747" s="22"/>
      <c r="U747" s="29"/>
      <c r="V747" s="133"/>
      <c r="X747" s="29"/>
      <c r="Y747" s="133"/>
      <c r="AC747" s="131"/>
      <c r="AD747" s="131"/>
      <c r="AE747" s="133"/>
    </row>
    <row r="748" spans="1:31" ht="60.75" thickBot="1" x14ac:dyDescent="0.3">
      <c r="A748" s="81"/>
      <c r="B748" s="77" t="s">
        <v>2811</v>
      </c>
      <c r="C748" s="137" t="s">
        <v>2562</v>
      </c>
      <c r="D748" s="137"/>
      <c r="E748" s="137"/>
      <c r="F748" s="137"/>
      <c r="G748" s="137"/>
      <c r="H748" s="137"/>
      <c r="I748" s="140" t="s">
        <v>2562</v>
      </c>
      <c r="J748" s="140"/>
      <c r="K748" s="140"/>
      <c r="L748" s="140"/>
      <c r="M748" s="140"/>
      <c r="N748" s="43">
        <v>4821.4668200000006</v>
      </c>
      <c r="O748" s="44">
        <v>4546.3808600000002</v>
      </c>
      <c r="P748" s="55" t="s">
        <v>1213</v>
      </c>
      <c r="Q748" s="17">
        <v>0.9</v>
      </c>
      <c r="R748" s="144" t="s">
        <v>2562</v>
      </c>
      <c r="U748" s="29"/>
      <c r="V748" s="133"/>
      <c r="X748" s="29"/>
      <c r="Y748" s="133"/>
      <c r="AA748" s="126"/>
      <c r="AB748" s="126"/>
      <c r="AC748" s="131"/>
      <c r="AD748" s="131"/>
      <c r="AE748" s="133"/>
    </row>
    <row r="749" spans="1:31" ht="48.75" thickBot="1" x14ac:dyDescent="0.3">
      <c r="A749" s="81"/>
      <c r="B749" s="77"/>
      <c r="C749" s="138"/>
      <c r="D749" s="138"/>
      <c r="E749" s="138"/>
      <c r="F749" s="138"/>
      <c r="G749" s="138"/>
      <c r="H749" s="138"/>
      <c r="I749" s="141"/>
      <c r="J749" s="141"/>
      <c r="K749" s="141"/>
      <c r="L749" s="141"/>
      <c r="M749" s="141"/>
      <c r="N749" s="43"/>
      <c r="O749" s="44"/>
      <c r="P749" s="55" t="s">
        <v>1214</v>
      </c>
      <c r="Q749" s="17">
        <v>0.2</v>
      </c>
      <c r="R749" s="145"/>
      <c r="U749" s="29"/>
      <c r="V749" s="133"/>
      <c r="X749" s="29"/>
      <c r="Y749" s="133"/>
      <c r="AC749" s="131"/>
      <c r="AD749" s="131"/>
      <c r="AE749" s="133"/>
    </row>
    <row r="750" spans="1:31" ht="60.75" thickBot="1" x14ac:dyDescent="0.3">
      <c r="A750" s="81"/>
      <c r="B750" s="77"/>
      <c r="C750" s="138"/>
      <c r="D750" s="138"/>
      <c r="E750" s="138"/>
      <c r="F750" s="138"/>
      <c r="G750" s="138"/>
      <c r="H750" s="138"/>
      <c r="I750" s="141"/>
      <c r="J750" s="141"/>
      <c r="K750" s="141"/>
      <c r="L750" s="141"/>
      <c r="M750" s="141"/>
      <c r="N750" s="43"/>
      <c r="O750" s="44"/>
      <c r="P750" s="55" t="s">
        <v>1215</v>
      </c>
      <c r="Q750" s="17">
        <v>0.95</v>
      </c>
      <c r="R750" s="145"/>
      <c r="U750" s="29"/>
      <c r="V750" s="133"/>
      <c r="X750" s="29"/>
      <c r="Y750" s="133"/>
      <c r="AC750" s="131"/>
      <c r="AD750" s="131"/>
      <c r="AE750" s="133"/>
    </row>
    <row r="751" spans="1:31" ht="72.75" thickBot="1" x14ac:dyDescent="0.3">
      <c r="A751" s="81"/>
      <c r="B751" s="77"/>
      <c r="C751" s="138"/>
      <c r="D751" s="138"/>
      <c r="E751" s="138"/>
      <c r="F751" s="138"/>
      <c r="G751" s="138"/>
      <c r="H751" s="138"/>
      <c r="I751" s="141"/>
      <c r="J751" s="141"/>
      <c r="K751" s="141"/>
      <c r="L751" s="141"/>
      <c r="M751" s="141"/>
      <c r="N751" s="43"/>
      <c r="O751" s="44"/>
      <c r="P751" s="55" t="s">
        <v>1216</v>
      </c>
      <c r="Q751" s="17">
        <v>0.75</v>
      </c>
      <c r="R751" s="145"/>
      <c r="U751" s="29"/>
      <c r="V751" s="133"/>
      <c r="X751" s="29"/>
      <c r="Y751" s="133"/>
      <c r="AC751" s="131"/>
      <c r="AD751" s="131"/>
      <c r="AE751" s="133"/>
    </row>
    <row r="752" spans="1:31" ht="48.75" thickBot="1" x14ac:dyDescent="0.3">
      <c r="A752" s="81"/>
      <c r="B752" s="77"/>
      <c r="C752" s="138"/>
      <c r="D752" s="138"/>
      <c r="E752" s="138"/>
      <c r="F752" s="138"/>
      <c r="G752" s="138"/>
      <c r="H752" s="138"/>
      <c r="I752" s="141"/>
      <c r="J752" s="141"/>
      <c r="K752" s="141"/>
      <c r="L752" s="141"/>
      <c r="M752" s="141"/>
      <c r="N752" s="43"/>
      <c r="O752" s="44"/>
      <c r="P752" s="55" t="s">
        <v>1217</v>
      </c>
      <c r="Q752" s="17">
        <v>0.9</v>
      </c>
      <c r="R752" s="145"/>
      <c r="U752" s="29"/>
      <c r="V752" s="133"/>
      <c r="X752" s="29"/>
      <c r="Y752" s="133"/>
      <c r="AC752" s="131"/>
      <c r="AD752" s="131"/>
      <c r="AE752" s="133"/>
    </row>
    <row r="753" spans="1:31" ht="60.75" thickBot="1" x14ac:dyDescent="0.3">
      <c r="A753" s="81"/>
      <c r="B753" s="77"/>
      <c r="C753" s="138"/>
      <c r="D753" s="138"/>
      <c r="E753" s="138"/>
      <c r="F753" s="138"/>
      <c r="G753" s="138"/>
      <c r="H753" s="138"/>
      <c r="I753" s="141"/>
      <c r="J753" s="141"/>
      <c r="K753" s="141"/>
      <c r="L753" s="141"/>
      <c r="M753" s="141"/>
      <c r="N753" s="43"/>
      <c r="O753" s="44"/>
      <c r="P753" s="55" t="s">
        <v>1218</v>
      </c>
      <c r="Q753" s="17">
        <v>0.7</v>
      </c>
      <c r="R753" s="145"/>
      <c r="U753" s="29"/>
      <c r="V753" s="133"/>
      <c r="X753" s="29"/>
      <c r="Y753" s="133"/>
      <c r="AC753" s="131"/>
      <c r="AD753" s="131"/>
      <c r="AE753" s="133"/>
    </row>
    <row r="754" spans="1:31" ht="96.75" thickBot="1" x14ac:dyDescent="0.3">
      <c r="A754" s="81"/>
      <c r="B754" s="77" t="s">
        <v>2810</v>
      </c>
      <c r="C754" s="138"/>
      <c r="D754" s="138"/>
      <c r="E754" s="138"/>
      <c r="F754" s="138"/>
      <c r="G754" s="138"/>
      <c r="H754" s="138"/>
      <c r="I754" s="141"/>
      <c r="J754" s="141"/>
      <c r="K754" s="141"/>
      <c r="L754" s="141"/>
      <c r="M754" s="141"/>
      <c r="N754" s="43">
        <v>1617.5902900000001</v>
      </c>
      <c r="O754" s="44">
        <v>1395.7240999999999</v>
      </c>
      <c r="P754" s="55" t="s">
        <v>1219</v>
      </c>
      <c r="Q754" s="17">
        <v>0.75</v>
      </c>
      <c r="R754" s="145"/>
      <c r="U754" s="29"/>
      <c r="V754" s="133"/>
      <c r="X754" s="29"/>
      <c r="Y754" s="133"/>
      <c r="AA754" s="126"/>
      <c r="AB754" s="126"/>
      <c r="AC754" s="131"/>
      <c r="AD754" s="131"/>
      <c r="AE754" s="133"/>
    </row>
    <row r="755" spans="1:31" ht="48.75" thickBot="1" x14ac:dyDescent="0.3">
      <c r="A755" s="81"/>
      <c r="B755" s="77"/>
      <c r="C755" s="138"/>
      <c r="D755" s="138"/>
      <c r="E755" s="138"/>
      <c r="F755" s="138"/>
      <c r="G755" s="138"/>
      <c r="H755" s="138"/>
      <c r="I755" s="141"/>
      <c r="J755" s="141"/>
      <c r="K755" s="141"/>
      <c r="L755" s="141"/>
      <c r="M755" s="141"/>
      <c r="N755" s="43"/>
      <c r="O755" s="44"/>
      <c r="P755" s="55" t="s">
        <v>1220</v>
      </c>
      <c r="Q755" s="17" t="s">
        <v>1004</v>
      </c>
      <c r="R755" s="145"/>
      <c r="U755" s="29"/>
      <c r="V755" s="133"/>
      <c r="X755" s="29"/>
      <c r="Y755" s="133"/>
      <c r="AC755" s="131"/>
      <c r="AD755" s="131"/>
      <c r="AE755" s="133"/>
    </row>
    <row r="756" spans="1:31" ht="36.75" thickBot="1" x14ac:dyDescent="0.3">
      <c r="A756" s="81"/>
      <c r="B756" s="77" t="s">
        <v>2809</v>
      </c>
      <c r="C756" s="138"/>
      <c r="D756" s="138"/>
      <c r="E756" s="138"/>
      <c r="F756" s="138"/>
      <c r="G756" s="138"/>
      <c r="H756" s="138"/>
      <c r="I756" s="141"/>
      <c r="J756" s="141"/>
      <c r="K756" s="141"/>
      <c r="L756" s="141"/>
      <c r="M756" s="141"/>
      <c r="N756" s="43">
        <v>1326.2735700000001</v>
      </c>
      <c r="O756" s="44">
        <v>1462.3335199999999</v>
      </c>
      <c r="P756" s="55" t="s">
        <v>1221</v>
      </c>
      <c r="Q756" s="17" t="s">
        <v>1005</v>
      </c>
      <c r="R756" s="145"/>
      <c r="U756" s="29"/>
      <c r="V756" s="133"/>
      <c r="X756" s="29"/>
      <c r="Y756" s="133"/>
      <c r="AA756" s="126"/>
      <c r="AB756" s="126"/>
      <c r="AC756" s="131"/>
      <c r="AD756" s="131"/>
      <c r="AE756" s="133"/>
    </row>
    <row r="757" spans="1:31" ht="48.75" thickBot="1" x14ac:dyDescent="0.3">
      <c r="A757" s="81"/>
      <c r="B757" s="77"/>
      <c r="C757" s="138"/>
      <c r="D757" s="138"/>
      <c r="E757" s="138"/>
      <c r="F757" s="138"/>
      <c r="G757" s="138"/>
      <c r="H757" s="138"/>
      <c r="I757" s="141"/>
      <c r="J757" s="141"/>
      <c r="K757" s="141"/>
      <c r="L757" s="141"/>
      <c r="M757" s="141"/>
      <c r="N757" s="43"/>
      <c r="O757" s="44"/>
      <c r="P757" s="55" t="s">
        <v>1222</v>
      </c>
      <c r="Q757" s="17">
        <v>0.7</v>
      </c>
      <c r="R757" s="145"/>
      <c r="U757" s="29"/>
      <c r="V757" s="133"/>
      <c r="X757" s="29"/>
      <c r="Y757" s="133"/>
      <c r="AC757" s="131"/>
      <c r="AD757" s="131"/>
      <c r="AE757" s="133"/>
    </row>
    <row r="758" spans="1:31" ht="60.75" thickBot="1" x14ac:dyDescent="0.3">
      <c r="A758" s="81"/>
      <c r="B758" s="75" t="s">
        <v>1094</v>
      </c>
      <c r="C758" s="139"/>
      <c r="D758" s="139"/>
      <c r="E758" s="139"/>
      <c r="F758" s="139"/>
      <c r="G758" s="139"/>
      <c r="H758" s="139"/>
      <c r="I758" s="142"/>
      <c r="J758" s="142"/>
      <c r="K758" s="142"/>
      <c r="L758" s="142"/>
      <c r="M758" s="142"/>
      <c r="N758" s="43">
        <v>3444.73711</v>
      </c>
      <c r="O758" s="44">
        <v>3566.3325800000002</v>
      </c>
      <c r="P758" s="55" t="s">
        <v>1223</v>
      </c>
      <c r="Q758" s="10" t="s">
        <v>1224</v>
      </c>
      <c r="R758" s="146"/>
      <c r="U758" s="29"/>
      <c r="V758" s="133"/>
      <c r="X758" s="29"/>
      <c r="Y758" s="133"/>
      <c r="AA758" s="126"/>
      <c r="AB758" s="126"/>
      <c r="AC758" s="131"/>
      <c r="AD758" s="131"/>
      <c r="AE758" s="133"/>
    </row>
    <row r="759" spans="1:31" ht="16.5" thickBot="1" x14ac:dyDescent="0.3">
      <c r="A759" s="147" t="s">
        <v>55</v>
      </c>
      <c r="B759" s="148"/>
      <c r="C759" s="6">
        <v>318849</v>
      </c>
      <c r="D759" s="6">
        <v>692384</v>
      </c>
      <c r="E759" s="6">
        <v>1106114</v>
      </c>
      <c r="F759" s="6">
        <v>1106114</v>
      </c>
      <c r="G759" s="6">
        <v>1106114</v>
      </c>
      <c r="H759" s="6">
        <v>1106114</v>
      </c>
      <c r="I759" s="143" t="s">
        <v>2569</v>
      </c>
      <c r="J759" s="143"/>
      <c r="K759" s="143"/>
      <c r="L759" s="143"/>
      <c r="M759" s="143"/>
      <c r="N759" s="6">
        <f>SUM(N760:N800)</f>
        <v>8108556.6154899998</v>
      </c>
      <c r="O759" s="6">
        <f>SUM(O760:O800)</f>
        <v>8373766.1185999997</v>
      </c>
      <c r="P759" s="59"/>
      <c r="Q759" s="59"/>
      <c r="R759" s="4"/>
      <c r="U759" s="29"/>
      <c r="V759" s="133"/>
      <c r="X759" s="29"/>
      <c r="Y759" s="133"/>
      <c r="AA759" s="127"/>
      <c r="AB759" s="127"/>
      <c r="AC759" s="131"/>
      <c r="AD759" s="131"/>
      <c r="AE759" s="133"/>
    </row>
    <row r="760" spans="1:31" ht="24.75" thickBot="1" x14ac:dyDescent="0.3">
      <c r="A760" s="82"/>
      <c r="B760" s="77" t="s">
        <v>2650</v>
      </c>
      <c r="C760" s="41">
        <v>681</v>
      </c>
      <c r="D760" s="40">
        <v>6586</v>
      </c>
      <c r="E760" s="41">
        <v>20368</v>
      </c>
      <c r="F760" s="40">
        <v>20368</v>
      </c>
      <c r="G760" s="41">
        <v>20368</v>
      </c>
      <c r="H760" s="40">
        <v>20368</v>
      </c>
      <c r="I760" s="36"/>
      <c r="J760" s="40"/>
      <c r="K760" s="36"/>
      <c r="L760" s="40"/>
      <c r="M760" s="36"/>
      <c r="N760" s="43">
        <v>148792.71935999999</v>
      </c>
      <c r="O760" s="44">
        <v>304614.82134999998</v>
      </c>
      <c r="P760" s="70" t="s">
        <v>3157</v>
      </c>
      <c r="Q760" s="71" t="s">
        <v>660</v>
      </c>
      <c r="R760" s="23"/>
      <c r="U760" s="29"/>
      <c r="V760" s="133"/>
      <c r="X760" s="29"/>
      <c r="Y760" s="133"/>
      <c r="AA760" s="126"/>
      <c r="AB760" s="126"/>
      <c r="AC760" s="131"/>
      <c r="AD760" s="131"/>
      <c r="AE760" s="133"/>
    </row>
    <row r="761" spans="1:31" ht="24.75" thickBot="1" x14ac:dyDescent="0.3">
      <c r="A761" s="82"/>
      <c r="B761" s="77"/>
      <c r="C761" s="41"/>
      <c r="D761" s="40"/>
      <c r="E761" s="41"/>
      <c r="F761" s="40"/>
      <c r="G761" s="41"/>
      <c r="H761" s="40"/>
      <c r="I761" s="36"/>
      <c r="J761" s="40"/>
      <c r="K761" s="36"/>
      <c r="L761" s="40"/>
      <c r="M761" s="36"/>
      <c r="N761" s="43"/>
      <c r="O761" s="44"/>
      <c r="P761" s="70" t="s">
        <v>3158</v>
      </c>
      <c r="Q761" s="71" t="s">
        <v>661</v>
      </c>
      <c r="R761" s="23"/>
      <c r="U761" s="29"/>
      <c r="V761" s="133"/>
      <c r="X761" s="29"/>
      <c r="Y761" s="133"/>
      <c r="AC761" s="131"/>
      <c r="AD761" s="131"/>
      <c r="AE761" s="133"/>
    </row>
    <row r="762" spans="1:31" ht="33.75" customHeight="1" thickBot="1" x14ac:dyDescent="0.3">
      <c r="A762" s="82"/>
      <c r="B762" s="77" t="s">
        <v>2649</v>
      </c>
      <c r="C762" s="41">
        <v>0</v>
      </c>
      <c r="D762" s="40">
        <v>13373</v>
      </c>
      <c r="E762" s="41">
        <v>13575</v>
      </c>
      <c r="F762" s="40">
        <v>13575</v>
      </c>
      <c r="G762" s="41">
        <v>13575</v>
      </c>
      <c r="H762" s="40">
        <v>13575</v>
      </c>
      <c r="I762" s="36"/>
      <c r="J762" s="40"/>
      <c r="K762" s="36"/>
      <c r="L762" s="40"/>
      <c r="M762" s="36"/>
      <c r="N762" s="43">
        <v>130409.92227</v>
      </c>
      <c r="O762" s="44">
        <v>122331.74712999999</v>
      </c>
      <c r="P762" s="70" t="s">
        <v>3159</v>
      </c>
      <c r="Q762" s="71" t="s">
        <v>662</v>
      </c>
      <c r="R762" s="23"/>
      <c r="U762" s="29"/>
      <c r="V762" s="133"/>
      <c r="X762" s="29"/>
      <c r="Y762" s="133"/>
      <c r="AA762" s="126"/>
      <c r="AB762" s="126"/>
      <c r="AC762" s="131"/>
      <c r="AD762" s="131"/>
      <c r="AE762" s="133"/>
    </row>
    <row r="763" spans="1:31" ht="24.75" thickBot="1" x14ac:dyDescent="0.3">
      <c r="A763" s="82"/>
      <c r="B763" s="77"/>
      <c r="C763" s="41"/>
      <c r="D763" s="40"/>
      <c r="E763" s="41"/>
      <c r="F763" s="40"/>
      <c r="G763" s="41"/>
      <c r="H763" s="40"/>
      <c r="I763" s="36"/>
      <c r="J763" s="40"/>
      <c r="K763" s="36"/>
      <c r="L763" s="40"/>
      <c r="M763" s="36"/>
      <c r="N763" s="43"/>
      <c r="O763" s="44"/>
      <c r="P763" s="70" t="s">
        <v>3160</v>
      </c>
      <c r="Q763" s="71" t="s">
        <v>662</v>
      </c>
      <c r="R763" s="23"/>
      <c r="U763" s="29"/>
      <c r="V763" s="133"/>
      <c r="X763" s="29"/>
      <c r="Y763" s="133"/>
      <c r="AC763" s="131"/>
      <c r="AD763" s="131"/>
      <c r="AE763" s="133"/>
    </row>
    <row r="764" spans="1:31" ht="24.75" thickBot="1" x14ac:dyDescent="0.3">
      <c r="A764" s="82"/>
      <c r="B764" s="77"/>
      <c r="C764" s="41"/>
      <c r="D764" s="40"/>
      <c r="E764" s="41"/>
      <c r="F764" s="40"/>
      <c r="G764" s="41"/>
      <c r="H764" s="40"/>
      <c r="I764" s="36"/>
      <c r="J764" s="40"/>
      <c r="K764" s="36"/>
      <c r="L764" s="40"/>
      <c r="M764" s="36"/>
      <c r="N764" s="43"/>
      <c r="O764" s="44"/>
      <c r="P764" s="70" t="s">
        <v>3161</v>
      </c>
      <c r="Q764" s="71" t="s">
        <v>662</v>
      </c>
      <c r="R764" s="23"/>
      <c r="U764" s="29"/>
      <c r="V764" s="133"/>
      <c r="X764" s="29"/>
      <c r="Y764" s="133"/>
      <c r="AC764" s="131"/>
      <c r="AD764" s="131"/>
      <c r="AE764" s="133"/>
    </row>
    <row r="765" spans="1:31" ht="24.75" thickBot="1" x14ac:dyDescent="0.3">
      <c r="A765" s="82"/>
      <c r="B765" s="77" t="s">
        <v>2648</v>
      </c>
      <c r="C765" s="41">
        <v>0</v>
      </c>
      <c r="D765" s="40">
        <v>16</v>
      </c>
      <c r="E765" s="41">
        <v>59</v>
      </c>
      <c r="F765" s="40">
        <v>59</v>
      </c>
      <c r="G765" s="41">
        <v>59</v>
      </c>
      <c r="H765" s="40">
        <v>59</v>
      </c>
      <c r="I765" s="36"/>
      <c r="J765" s="40"/>
      <c r="K765" s="36"/>
      <c r="L765" s="40"/>
      <c r="M765" s="36"/>
      <c r="N765" s="43">
        <v>75384.068809999997</v>
      </c>
      <c r="O765" s="44">
        <v>67096.066160000002</v>
      </c>
      <c r="P765" s="70" t="s">
        <v>3162</v>
      </c>
      <c r="Q765" s="71" t="s">
        <v>662</v>
      </c>
      <c r="R765" s="23"/>
      <c r="U765" s="29"/>
      <c r="V765" s="133"/>
      <c r="X765" s="29"/>
      <c r="Y765" s="133"/>
      <c r="AA765" s="126"/>
      <c r="AB765" s="126"/>
      <c r="AC765" s="131"/>
      <c r="AD765" s="131"/>
      <c r="AE765" s="133"/>
    </row>
    <row r="766" spans="1:31" ht="36.75" thickBot="1" x14ac:dyDescent="0.3">
      <c r="A766" s="82"/>
      <c r="B766" s="77"/>
      <c r="C766" s="41"/>
      <c r="D766" s="40"/>
      <c r="E766" s="41"/>
      <c r="F766" s="40"/>
      <c r="G766" s="41"/>
      <c r="H766" s="40"/>
      <c r="I766" s="36"/>
      <c r="J766" s="40"/>
      <c r="K766" s="36"/>
      <c r="L766" s="40"/>
      <c r="M766" s="36"/>
      <c r="N766" s="43"/>
      <c r="O766" s="44"/>
      <c r="P766" s="70" t="s">
        <v>3163</v>
      </c>
      <c r="Q766" s="71" t="s">
        <v>662</v>
      </c>
      <c r="R766" s="23"/>
      <c r="U766" s="29"/>
      <c r="V766" s="133"/>
      <c r="X766" s="29"/>
      <c r="Y766" s="133"/>
      <c r="AC766" s="131"/>
      <c r="AD766" s="131"/>
      <c r="AE766" s="133"/>
    </row>
    <row r="767" spans="1:31" ht="36.75" thickBot="1" x14ac:dyDescent="0.3">
      <c r="A767" s="82"/>
      <c r="B767" s="77"/>
      <c r="C767" s="41"/>
      <c r="D767" s="40"/>
      <c r="E767" s="41"/>
      <c r="F767" s="40"/>
      <c r="G767" s="41"/>
      <c r="H767" s="40"/>
      <c r="I767" s="36"/>
      <c r="J767" s="40"/>
      <c r="K767" s="36"/>
      <c r="L767" s="40"/>
      <c r="M767" s="36"/>
      <c r="N767" s="43"/>
      <c r="O767" s="44"/>
      <c r="P767" s="70" t="s">
        <v>3179</v>
      </c>
      <c r="Q767" s="71" t="s">
        <v>662</v>
      </c>
      <c r="R767" s="23"/>
      <c r="U767" s="29"/>
      <c r="V767" s="133"/>
      <c r="X767" s="29"/>
      <c r="Y767" s="133"/>
      <c r="AC767" s="131"/>
      <c r="AD767" s="131"/>
      <c r="AE767" s="133"/>
    </row>
    <row r="768" spans="1:31" ht="37.5" customHeight="1" thickBot="1" x14ac:dyDescent="0.3">
      <c r="A768" s="82"/>
      <c r="B768" s="77" t="s">
        <v>2647</v>
      </c>
      <c r="C768" s="41">
        <v>51194</v>
      </c>
      <c r="D768" s="40">
        <v>61546</v>
      </c>
      <c r="E768" s="41">
        <v>67155</v>
      </c>
      <c r="F768" s="40">
        <v>67155</v>
      </c>
      <c r="G768" s="41">
        <v>67155</v>
      </c>
      <c r="H768" s="40">
        <v>67155</v>
      </c>
      <c r="I768" s="36"/>
      <c r="J768" s="40"/>
      <c r="K768" s="36"/>
      <c r="L768" s="40"/>
      <c r="M768" s="36"/>
      <c r="N768" s="43">
        <v>398004.35305000003</v>
      </c>
      <c r="O768" s="44">
        <v>892146.25893999997</v>
      </c>
      <c r="P768" s="70" t="s">
        <v>3164</v>
      </c>
      <c r="Q768" s="71" t="s">
        <v>662</v>
      </c>
      <c r="R768" s="23"/>
      <c r="U768" s="29"/>
      <c r="V768" s="133"/>
      <c r="X768" s="29"/>
      <c r="Y768" s="133"/>
      <c r="AA768" s="126"/>
      <c r="AB768" s="126"/>
      <c r="AC768" s="131"/>
      <c r="AD768" s="131"/>
      <c r="AE768" s="133"/>
    </row>
    <row r="769" spans="1:31" ht="36.75" thickBot="1" x14ac:dyDescent="0.3">
      <c r="A769" s="82"/>
      <c r="B769" s="77"/>
      <c r="C769" s="41"/>
      <c r="D769" s="40"/>
      <c r="E769" s="41"/>
      <c r="F769" s="40"/>
      <c r="G769" s="41"/>
      <c r="H769" s="40"/>
      <c r="I769" s="36"/>
      <c r="J769" s="40"/>
      <c r="K769" s="36"/>
      <c r="L769" s="40"/>
      <c r="M769" s="36"/>
      <c r="N769" s="43"/>
      <c r="O769" s="44"/>
      <c r="P769" s="70" t="s">
        <v>3165</v>
      </c>
      <c r="Q769" s="71" t="s">
        <v>662</v>
      </c>
      <c r="R769" s="23"/>
      <c r="U769" s="29"/>
      <c r="V769" s="133"/>
      <c r="X769" s="29"/>
      <c r="Y769" s="133"/>
      <c r="AC769" s="131"/>
      <c r="AD769" s="131"/>
      <c r="AE769" s="133"/>
    </row>
    <row r="770" spans="1:31" ht="48.75" thickBot="1" x14ac:dyDescent="0.3">
      <c r="A770" s="82"/>
      <c r="B770" s="77"/>
      <c r="C770" s="41"/>
      <c r="D770" s="40"/>
      <c r="E770" s="41"/>
      <c r="F770" s="40"/>
      <c r="G770" s="41"/>
      <c r="H770" s="40"/>
      <c r="I770" s="36"/>
      <c r="J770" s="40"/>
      <c r="K770" s="36"/>
      <c r="L770" s="40"/>
      <c r="M770" s="36"/>
      <c r="N770" s="43"/>
      <c r="O770" s="44"/>
      <c r="P770" s="70" t="s">
        <v>3166</v>
      </c>
      <c r="Q770" s="71" t="s">
        <v>662</v>
      </c>
      <c r="R770" s="23"/>
      <c r="U770" s="29"/>
      <c r="V770" s="133"/>
      <c r="X770" s="29"/>
      <c r="Y770" s="133"/>
      <c r="AC770" s="131"/>
      <c r="AD770" s="131"/>
      <c r="AE770" s="133"/>
    </row>
    <row r="771" spans="1:31" ht="24.75" thickBot="1" x14ac:dyDescent="0.3">
      <c r="A771" s="82"/>
      <c r="B771" s="77" t="s">
        <v>2646</v>
      </c>
      <c r="C771" s="41">
        <v>40574</v>
      </c>
      <c r="D771" s="40">
        <v>74377</v>
      </c>
      <c r="E771" s="41">
        <v>106961</v>
      </c>
      <c r="F771" s="40">
        <v>106961</v>
      </c>
      <c r="G771" s="41">
        <v>106961</v>
      </c>
      <c r="H771" s="40">
        <v>106961</v>
      </c>
      <c r="I771" s="36"/>
      <c r="J771" s="40"/>
      <c r="K771" s="36"/>
      <c r="L771" s="40"/>
      <c r="M771" s="36"/>
      <c r="N771" s="43">
        <v>989573.31319999998</v>
      </c>
      <c r="O771" s="44">
        <v>933399.02552000002</v>
      </c>
      <c r="P771" s="70" t="s">
        <v>3167</v>
      </c>
      <c r="Q771" s="71" t="s">
        <v>3893</v>
      </c>
      <c r="R771" s="23"/>
      <c r="U771" s="29"/>
      <c r="V771" s="133"/>
      <c r="X771" s="29"/>
      <c r="Y771" s="133"/>
      <c r="AA771" s="126"/>
      <c r="AB771" s="126"/>
      <c r="AC771" s="131"/>
      <c r="AD771" s="131"/>
      <c r="AE771" s="133"/>
    </row>
    <row r="772" spans="1:31" ht="28.5" customHeight="1" thickBot="1" x14ac:dyDescent="0.3">
      <c r="A772" s="82"/>
      <c r="B772" s="77" t="s">
        <v>2645</v>
      </c>
      <c r="C772" s="41">
        <v>98330</v>
      </c>
      <c r="D772" s="40">
        <v>195665</v>
      </c>
      <c r="E772" s="41">
        <v>267165</v>
      </c>
      <c r="F772" s="40">
        <v>267165</v>
      </c>
      <c r="G772" s="41">
        <v>267165</v>
      </c>
      <c r="H772" s="40">
        <v>267165</v>
      </c>
      <c r="I772" s="36"/>
      <c r="J772" s="40"/>
      <c r="K772" s="36"/>
      <c r="L772" s="40"/>
      <c r="M772" s="36"/>
      <c r="N772" s="43">
        <v>1587105.5390400002</v>
      </c>
      <c r="O772" s="44">
        <v>1505574.9813299996</v>
      </c>
      <c r="P772" s="70" t="s">
        <v>3168</v>
      </c>
      <c r="Q772" s="71" t="s">
        <v>107</v>
      </c>
      <c r="R772" s="23"/>
      <c r="U772" s="29"/>
      <c r="V772" s="133"/>
      <c r="X772" s="29"/>
      <c r="Y772" s="133"/>
      <c r="AA772" s="126"/>
      <c r="AB772" s="126"/>
      <c r="AC772" s="131"/>
      <c r="AD772" s="131"/>
      <c r="AE772" s="133"/>
    </row>
    <row r="773" spans="1:31" ht="27" customHeight="1" thickBot="1" x14ac:dyDescent="0.3">
      <c r="A773" s="82"/>
      <c r="B773" s="77"/>
      <c r="C773" s="41"/>
      <c r="D773" s="40"/>
      <c r="E773" s="41"/>
      <c r="F773" s="40"/>
      <c r="G773" s="41"/>
      <c r="H773" s="40"/>
      <c r="I773" s="36"/>
      <c r="J773" s="40"/>
      <c r="K773" s="36"/>
      <c r="L773" s="40"/>
      <c r="M773" s="36"/>
      <c r="N773" s="43"/>
      <c r="O773" s="44"/>
      <c r="P773" s="70" t="s">
        <v>3169</v>
      </c>
      <c r="Q773" s="71" t="s">
        <v>107</v>
      </c>
      <c r="R773" s="23"/>
      <c r="U773" s="29"/>
      <c r="V773" s="133"/>
      <c r="X773" s="29"/>
      <c r="Y773" s="133"/>
      <c r="AC773" s="131"/>
      <c r="AD773" s="131"/>
      <c r="AE773" s="133"/>
    </row>
    <row r="774" spans="1:31" ht="39.75" customHeight="1" thickBot="1" x14ac:dyDescent="0.3">
      <c r="A774" s="82"/>
      <c r="B774" s="77"/>
      <c r="C774" s="41"/>
      <c r="D774" s="40"/>
      <c r="E774" s="41"/>
      <c r="F774" s="40"/>
      <c r="G774" s="41"/>
      <c r="H774" s="40"/>
      <c r="I774" s="36"/>
      <c r="J774" s="40"/>
      <c r="K774" s="36"/>
      <c r="L774" s="40"/>
      <c r="M774" s="36"/>
      <c r="N774" s="43"/>
      <c r="O774" s="44"/>
      <c r="P774" s="70" t="s">
        <v>3170</v>
      </c>
      <c r="Q774" s="71" t="s">
        <v>107</v>
      </c>
      <c r="R774" s="23"/>
      <c r="U774" s="29"/>
      <c r="V774" s="133"/>
      <c r="X774" s="29"/>
      <c r="Y774" s="133"/>
      <c r="AC774" s="131"/>
      <c r="AD774" s="131"/>
      <c r="AE774" s="133"/>
    </row>
    <row r="775" spans="1:31" ht="36.75" thickBot="1" x14ac:dyDescent="0.3">
      <c r="A775" s="82"/>
      <c r="B775" s="77"/>
      <c r="C775" s="41"/>
      <c r="D775" s="40"/>
      <c r="E775" s="41"/>
      <c r="F775" s="40"/>
      <c r="G775" s="41"/>
      <c r="H775" s="40"/>
      <c r="I775" s="36"/>
      <c r="J775" s="40"/>
      <c r="K775" s="36"/>
      <c r="L775" s="40"/>
      <c r="M775" s="36"/>
      <c r="N775" s="43"/>
      <c r="O775" s="44"/>
      <c r="P775" s="70" t="s">
        <v>3171</v>
      </c>
      <c r="Q775" s="71" t="s">
        <v>3180</v>
      </c>
      <c r="R775" s="23"/>
      <c r="U775" s="29"/>
      <c r="V775" s="133"/>
      <c r="X775" s="29"/>
      <c r="Y775" s="133"/>
      <c r="AC775" s="131"/>
      <c r="AD775" s="131"/>
      <c r="AE775" s="133"/>
    </row>
    <row r="776" spans="1:31" ht="16.5" thickBot="1" x14ac:dyDescent="0.3">
      <c r="A776" s="82"/>
      <c r="B776" s="77" t="s">
        <v>2644</v>
      </c>
      <c r="C776" s="41">
        <v>35965</v>
      </c>
      <c r="D776" s="40">
        <v>60208</v>
      </c>
      <c r="E776" s="41">
        <v>81794</v>
      </c>
      <c r="F776" s="40">
        <v>81794</v>
      </c>
      <c r="G776" s="41">
        <v>81794</v>
      </c>
      <c r="H776" s="40">
        <v>81794</v>
      </c>
      <c r="I776" s="36"/>
      <c r="J776" s="40"/>
      <c r="K776" s="36"/>
      <c r="L776" s="40"/>
      <c r="M776" s="36"/>
      <c r="N776" s="43">
        <v>751357.46317999996</v>
      </c>
      <c r="O776" s="44">
        <v>778326.4839300001</v>
      </c>
      <c r="P776" s="70" t="s">
        <v>3172</v>
      </c>
      <c r="Q776" s="71" t="s">
        <v>3894</v>
      </c>
      <c r="R776" s="23"/>
      <c r="U776" s="29"/>
      <c r="V776" s="133"/>
      <c r="X776" s="29"/>
      <c r="Y776" s="133"/>
      <c r="AA776" s="126"/>
      <c r="AB776" s="126"/>
      <c r="AC776" s="131"/>
      <c r="AD776" s="131"/>
      <c r="AE776" s="133"/>
    </row>
    <row r="777" spans="1:31" ht="16.5" thickBot="1" x14ac:dyDescent="0.3">
      <c r="A777" s="82"/>
      <c r="B777" s="77" t="s">
        <v>2643</v>
      </c>
      <c r="C777" s="41">
        <v>27982</v>
      </c>
      <c r="D777" s="40">
        <v>74701</v>
      </c>
      <c r="E777" s="41">
        <v>116074</v>
      </c>
      <c r="F777" s="40">
        <v>116074</v>
      </c>
      <c r="G777" s="41">
        <v>116074</v>
      </c>
      <c r="H777" s="40">
        <v>116074</v>
      </c>
      <c r="I777" s="36"/>
      <c r="J777" s="40"/>
      <c r="K777" s="36"/>
      <c r="L777" s="40"/>
      <c r="M777" s="36"/>
      <c r="N777" s="43">
        <v>978549.08402000007</v>
      </c>
      <c r="O777" s="44">
        <v>960186.83796999988</v>
      </c>
      <c r="P777" s="70" t="s">
        <v>3173</v>
      </c>
      <c r="Q777" s="71" t="s">
        <v>663</v>
      </c>
      <c r="R777" s="23"/>
      <c r="U777" s="29"/>
      <c r="V777" s="133"/>
      <c r="X777" s="29"/>
      <c r="Y777" s="133"/>
      <c r="AA777" s="126"/>
      <c r="AB777" s="126"/>
      <c r="AC777" s="131"/>
      <c r="AD777" s="131"/>
      <c r="AE777" s="133"/>
    </row>
    <row r="778" spans="1:31" ht="24.75" thickBot="1" x14ac:dyDescent="0.3">
      <c r="A778" s="82"/>
      <c r="B778" s="77" t="s">
        <v>2642</v>
      </c>
      <c r="C778" s="41">
        <v>20688</v>
      </c>
      <c r="D778" s="40">
        <v>35986</v>
      </c>
      <c r="E778" s="41">
        <v>63674</v>
      </c>
      <c r="F778" s="40">
        <v>63674</v>
      </c>
      <c r="G778" s="41">
        <v>63674</v>
      </c>
      <c r="H778" s="40">
        <v>63674</v>
      </c>
      <c r="I778" s="36"/>
      <c r="J778" s="40"/>
      <c r="K778" s="36"/>
      <c r="L778" s="40"/>
      <c r="M778" s="36"/>
      <c r="N778" s="43">
        <v>132178.56099</v>
      </c>
      <c r="O778" s="44">
        <v>153292.55201999997</v>
      </c>
      <c r="P778" s="70" t="s">
        <v>3174</v>
      </c>
      <c r="Q778" s="71" t="s">
        <v>664</v>
      </c>
      <c r="R778" s="23"/>
      <c r="U778" s="29"/>
      <c r="V778" s="133"/>
      <c r="X778" s="29"/>
      <c r="Y778" s="133"/>
      <c r="AA778" s="126"/>
      <c r="AB778" s="126"/>
      <c r="AC778" s="131"/>
      <c r="AD778" s="131"/>
      <c r="AE778" s="133"/>
    </row>
    <row r="779" spans="1:31" ht="24.75" thickBot="1" x14ac:dyDescent="0.3">
      <c r="A779" s="82"/>
      <c r="B779" s="77"/>
      <c r="C779" s="41"/>
      <c r="D779" s="40"/>
      <c r="E779" s="41"/>
      <c r="F779" s="40"/>
      <c r="G779" s="41"/>
      <c r="H779" s="40"/>
      <c r="I779" s="36"/>
      <c r="J779" s="40"/>
      <c r="K779" s="36"/>
      <c r="L779" s="40"/>
      <c r="M779" s="36"/>
      <c r="N779" s="43"/>
      <c r="O779" s="44"/>
      <c r="P779" s="70" t="s">
        <v>3175</v>
      </c>
      <c r="Q779" s="71" t="s">
        <v>664</v>
      </c>
      <c r="R779" s="23"/>
      <c r="U779" s="29"/>
      <c r="V779" s="133"/>
      <c r="X779" s="29"/>
      <c r="Y779" s="133"/>
      <c r="AC779" s="131"/>
      <c r="AD779" s="131"/>
      <c r="AE779" s="133"/>
    </row>
    <row r="780" spans="1:31" ht="36.75" thickBot="1" x14ac:dyDescent="0.3">
      <c r="A780" s="82"/>
      <c r="B780" s="77"/>
      <c r="C780" s="41"/>
      <c r="D780" s="40"/>
      <c r="E780" s="41"/>
      <c r="F780" s="40"/>
      <c r="G780" s="41"/>
      <c r="H780" s="40"/>
      <c r="I780" s="36"/>
      <c r="J780" s="40"/>
      <c r="K780" s="36"/>
      <c r="L780" s="40"/>
      <c r="M780" s="36"/>
      <c r="N780" s="43"/>
      <c r="O780" s="44"/>
      <c r="P780" s="70" t="s">
        <v>3176</v>
      </c>
      <c r="Q780" s="71" t="s">
        <v>664</v>
      </c>
      <c r="R780" s="23"/>
      <c r="U780" s="29"/>
      <c r="V780" s="133"/>
      <c r="X780" s="29"/>
      <c r="Y780" s="133"/>
      <c r="AC780" s="131"/>
      <c r="AD780" s="131"/>
      <c r="AE780" s="133"/>
    </row>
    <row r="781" spans="1:31" ht="24.75" thickBot="1" x14ac:dyDescent="0.3">
      <c r="A781" s="82"/>
      <c r="B781" s="77" t="s">
        <v>2641</v>
      </c>
      <c r="C781" s="41">
        <v>38988</v>
      </c>
      <c r="D781" s="40">
        <v>49767</v>
      </c>
      <c r="E781" s="41">
        <v>62824</v>
      </c>
      <c r="F781" s="40">
        <v>62824</v>
      </c>
      <c r="G781" s="41">
        <v>62824</v>
      </c>
      <c r="H781" s="40">
        <v>62824</v>
      </c>
      <c r="I781" s="36"/>
      <c r="J781" s="40"/>
      <c r="K781" s="36"/>
      <c r="L781" s="40"/>
      <c r="M781" s="36"/>
      <c r="N781" s="43">
        <v>484026.14539999998</v>
      </c>
      <c r="O781" s="44">
        <v>483012.05742999999</v>
      </c>
      <c r="P781" s="70" t="s">
        <v>3177</v>
      </c>
      <c r="Q781" s="71" t="s">
        <v>665</v>
      </c>
      <c r="R781" s="23"/>
      <c r="U781" s="29"/>
      <c r="V781" s="133"/>
      <c r="X781" s="29"/>
      <c r="Y781" s="133"/>
      <c r="AA781" s="126"/>
      <c r="AB781" s="126"/>
      <c r="AC781" s="131"/>
      <c r="AD781" s="131"/>
      <c r="AE781" s="133"/>
    </row>
    <row r="782" spans="1:31" ht="24.75" thickBot="1" x14ac:dyDescent="0.3">
      <c r="A782" s="82"/>
      <c r="B782" s="77"/>
      <c r="C782" s="41"/>
      <c r="D782" s="40"/>
      <c r="E782" s="41"/>
      <c r="F782" s="40"/>
      <c r="G782" s="41"/>
      <c r="H782" s="40"/>
      <c r="I782" s="36"/>
      <c r="J782" s="40"/>
      <c r="K782" s="36"/>
      <c r="L782" s="40"/>
      <c r="M782" s="36"/>
      <c r="N782" s="43"/>
      <c r="O782" s="44"/>
      <c r="P782" s="70" t="s">
        <v>3178</v>
      </c>
      <c r="Q782" s="71" t="s">
        <v>665</v>
      </c>
      <c r="R782" s="23"/>
      <c r="U782" s="29"/>
      <c r="V782" s="133"/>
      <c r="X782" s="29"/>
      <c r="Y782" s="133"/>
      <c r="AC782" s="131"/>
      <c r="AD782" s="131"/>
      <c r="AE782" s="133"/>
    </row>
    <row r="783" spans="1:31" ht="36.75" thickBot="1" x14ac:dyDescent="0.3">
      <c r="A783" s="82"/>
      <c r="B783" s="77"/>
      <c r="C783" s="41"/>
      <c r="D783" s="40"/>
      <c r="E783" s="41"/>
      <c r="F783" s="40"/>
      <c r="G783" s="41"/>
      <c r="H783" s="40"/>
      <c r="I783" s="36"/>
      <c r="J783" s="40"/>
      <c r="K783" s="36"/>
      <c r="L783" s="40"/>
      <c r="M783" s="36"/>
      <c r="N783" s="43"/>
      <c r="O783" s="44"/>
      <c r="P783" s="70" t="s">
        <v>3181</v>
      </c>
      <c r="Q783" s="71" t="s">
        <v>666</v>
      </c>
      <c r="R783" s="23"/>
      <c r="U783" s="29"/>
      <c r="V783" s="133"/>
      <c r="X783" s="29"/>
      <c r="Y783" s="133"/>
      <c r="AC783" s="131"/>
      <c r="AD783" s="131"/>
      <c r="AE783" s="133"/>
    </row>
    <row r="784" spans="1:31" ht="16.5" thickBot="1" x14ac:dyDescent="0.3">
      <c r="A784" s="82"/>
      <c r="B784" s="77" t="s">
        <v>2640</v>
      </c>
      <c r="C784" s="41">
        <v>460</v>
      </c>
      <c r="D784" s="40">
        <v>44960</v>
      </c>
      <c r="E784" s="41">
        <v>109169</v>
      </c>
      <c r="F784" s="40">
        <v>109169</v>
      </c>
      <c r="G784" s="41">
        <v>109169</v>
      </c>
      <c r="H784" s="40">
        <v>109169</v>
      </c>
      <c r="I784" s="36"/>
      <c r="J784" s="40"/>
      <c r="K784" s="36"/>
      <c r="L784" s="40"/>
      <c r="M784" s="36"/>
      <c r="N784" s="43">
        <v>821292.43528000009</v>
      </c>
      <c r="O784" s="44">
        <v>792711.39084999973</v>
      </c>
      <c r="P784" s="72" t="s">
        <v>3182</v>
      </c>
      <c r="Q784" s="71" t="s">
        <v>667</v>
      </c>
      <c r="R784" s="23"/>
      <c r="U784" s="29"/>
      <c r="V784" s="133"/>
      <c r="X784" s="29"/>
      <c r="Y784" s="133"/>
      <c r="AA784" s="126"/>
      <c r="AB784" s="126"/>
      <c r="AC784" s="131"/>
      <c r="AD784" s="131"/>
      <c r="AE784" s="133"/>
    </row>
    <row r="785" spans="1:31" ht="16.5" thickBot="1" x14ac:dyDescent="0.3">
      <c r="A785" s="82"/>
      <c r="B785" s="77"/>
      <c r="C785" s="41"/>
      <c r="D785" s="40"/>
      <c r="E785" s="41"/>
      <c r="F785" s="40"/>
      <c r="G785" s="41"/>
      <c r="H785" s="40"/>
      <c r="I785" s="36"/>
      <c r="J785" s="40"/>
      <c r="K785" s="36"/>
      <c r="L785" s="40"/>
      <c r="M785" s="36"/>
      <c r="N785" s="43"/>
      <c r="O785" s="44"/>
      <c r="P785" s="70" t="s">
        <v>3183</v>
      </c>
      <c r="Q785" s="71" t="s">
        <v>667</v>
      </c>
      <c r="R785" s="23"/>
      <c r="U785" s="29"/>
      <c r="V785" s="133"/>
      <c r="X785" s="29"/>
      <c r="Y785" s="133"/>
      <c r="AC785" s="131"/>
      <c r="AD785" s="131"/>
      <c r="AE785" s="133"/>
    </row>
    <row r="786" spans="1:31" ht="16.5" thickBot="1" x14ac:dyDescent="0.3">
      <c r="A786" s="82"/>
      <c r="B786" s="77"/>
      <c r="C786" s="41"/>
      <c r="D786" s="40"/>
      <c r="E786" s="41"/>
      <c r="F786" s="40"/>
      <c r="G786" s="41"/>
      <c r="H786" s="40"/>
      <c r="I786" s="36"/>
      <c r="J786" s="40"/>
      <c r="K786" s="36"/>
      <c r="L786" s="40"/>
      <c r="M786" s="36"/>
      <c r="N786" s="43"/>
      <c r="O786" s="44"/>
      <c r="P786" s="70" t="s">
        <v>3184</v>
      </c>
      <c r="Q786" s="71" t="s">
        <v>667</v>
      </c>
      <c r="R786" s="23"/>
      <c r="U786" s="29"/>
      <c r="V786" s="133"/>
      <c r="X786" s="29"/>
      <c r="Y786" s="133"/>
      <c r="AC786" s="131"/>
      <c r="AD786" s="131"/>
      <c r="AE786" s="133"/>
    </row>
    <row r="787" spans="1:31" ht="16.5" thickBot="1" x14ac:dyDescent="0.3">
      <c r="A787" s="82"/>
      <c r="B787" s="77"/>
      <c r="C787" s="41"/>
      <c r="D787" s="40"/>
      <c r="E787" s="41"/>
      <c r="F787" s="40"/>
      <c r="G787" s="41"/>
      <c r="H787" s="40"/>
      <c r="I787" s="36"/>
      <c r="J787" s="40"/>
      <c r="K787" s="36"/>
      <c r="L787" s="40"/>
      <c r="M787" s="36"/>
      <c r="N787" s="43"/>
      <c r="O787" s="44"/>
      <c r="P787" s="70" t="s">
        <v>3185</v>
      </c>
      <c r="Q787" s="71" t="s">
        <v>667</v>
      </c>
      <c r="R787" s="23"/>
      <c r="U787" s="29"/>
      <c r="V787" s="133"/>
      <c r="X787" s="29"/>
      <c r="Y787" s="133"/>
      <c r="AC787" s="131"/>
      <c r="AD787" s="131"/>
      <c r="AE787" s="133"/>
    </row>
    <row r="788" spans="1:31" ht="32.25" thickBot="1" x14ac:dyDescent="0.3">
      <c r="A788" s="82"/>
      <c r="B788" s="77" t="s">
        <v>2639</v>
      </c>
      <c r="C788" s="41">
        <v>545</v>
      </c>
      <c r="D788" s="40">
        <v>5427</v>
      </c>
      <c r="E788" s="41">
        <v>13658</v>
      </c>
      <c r="F788" s="40">
        <v>13658</v>
      </c>
      <c r="G788" s="41">
        <v>13658</v>
      </c>
      <c r="H788" s="40">
        <v>13658</v>
      </c>
      <c r="I788" s="36"/>
      <c r="J788" s="40"/>
      <c r="K788" s="36"/>
      <c r="L788" s="40"/>
      <c r="M788" s="36"/>
      <c r="N788" s="43">
        <v>224828.30515</v>
      </c>
      <c r="O788" s="44">
        <v>146754.74524000002</v>
      </c>
      <c r="P788" s="70" t="s">
        <v>3186</v>
      </c>
      <c r="Q788" s="71" t="s">
        <v>668</v>
      </c>
      <c r="R788" s="23"/>
      <c r="U788" s="29"/>
      <c r="V788" s="133"/>
      <c r="X788" s="29"/>
      <c r="Y788" s="133"/>
      <c r="AA788" s="126"/>
      <c r="AB788" s="126"/>
      <c r="AC788" s="131"/>
      <c r="AD788" s="131"/>
      <c r="AE788" s="133"/>
    </row>
    <row r="789" spans="1:31" ht="24.75" thickBot="1" x14ac:dyDescent="0.3">
      <c r="A789" s="82"/>
      <c r="B789" s="77"/>
      <c r="C789" s="41"/>
      <c r="D789" s="40"/>
      <c r="E789" s="41"/>
      <c r="F789" s="40"/>
      <c r="G789" s="41"/>
      <c r="H789" s="40"/>
      <c r="I789" s="36"/>
      <c r="J789" s="40"/>
      <c r="K789" s="36"/>
      <c r="L789" s="40"/>
      <c r="M789" s="36"/>
      <c r="N789" s="43"/>
      <c r="O789" s="44"/>
      <c r="P789" s="70" t="s">
        <v>3187</v>
      </c>
      <c r="Q789" s="71" t="s">
        <v>669</v>
      </c>
      <c r="R789" s="23"/>
      <c r="U789" s="29"/>
      <c r="V789" s="133"/>
      <c r="X789" s="29"/>
      <c r="Y789" s="133"/>
      <c r="AC789" s="131"/>
      <c r="AD789" s="131"/>
      <c r="AE789" s="133"/>
    </row>
    <row r="790" spans="1:31" ht="16.5" thickBot="1" x14ac:dyDescent="0.3">
      <c r="A790" s="82"/>
      <c r="B790" s="77"/>
      <c r="C790" s="41"/>
      <c r="D790" s="40"/>
      <c r="E790" s="41"/>
      <c r="F790" s="40"/>
      <c r="G790" s="41"/>
      <c r="H790" s="40"/>
      <c r="I790" s="36"/>
      <c r="J790" s="40"/>
      <c r="K790" s="36"/>
      <c r="L790" s="40"/>
      <c r="M790" s="36"/>
      <c r="N790" s="43"/>
      <c r="O790" s="44"/>
      <c r="P790" s="70" t="s">
        <v>3188</v>
      </c>
      <c r="Q790" s="71" t="s">
        <v>664</v>
      </c>
      <c r="R790" s="23"/>
      <c r="U790" s="29"/>
      <c r="V790" s="133"/>
      <c r="X790" s="29"/>
      <c r="Y790" s="133"/>
      <c r="AC790" s="131"/>
      <c r="AD790" s="131"/>
      <c r="AE790" s="133"/>
    </row>
    <row r="791" spans="1:31" ht="36.75" thickBot="1" x14ac:dyDescent="0.3">
      <c r="A791" s="82"/>
      <c r="B791" s="77" t="s">
        <v>2638</v>
      </c>
      <c r="C791" s="41">
        <v>1012</v>
      </c>
      <c r="D791" s="40">
        <v>18525</v>
      </c>
      <c r="E791" s="41">
        <v>42662</v>
      </c>
      <c r="F791" s="40">
        <v>42662</v>
      </c>
      <c r="G791" s="41">
        <v>42662</v>
      </c>
      <c r="H791" s="40">
        <v>42662</v>
      </c>
      <c r="I791" s="36"/>
      <c r="J791" s="40"/>
      <c r="K791" s="36"/>
      <c r="L791" s="40"/>
      <c r="M791" s="36"/>
      <c r="N791" s="43">
        <v>524267.01544999995</v>
      </c>
      <c r="O791" s="44">
        <v>492081.12599000003</v>
      </c>
      <c r="P791" s="70" t="s">
        <v>3189</v>
      </c>
      <c r="Q791" s="71" t="s">
        <v>670</v>
      </c>
      <c r="R791" s="23"/>
      <c r="U791" s="29"/>
      <c r="V791" s="133"/>
      <c r="X791" s="29"/>
      <c r="Y791" s="133"/>
      <c r="AA791" s="126"/>
      <c r="AB791" s="126"/>
      <c r="AC791" s="131"/>
      <c r="AD791" s="131"/>
      <c r="AE791" s="133"/>
    </row>
    <row r="792" spans="1:31" ht="36.75" thickBot="1" x14ac:dyDescent="0.3">
      <c r="A792" s="82"/>
      <c r="B792" s="77"/>
      <c r="C792" s="41"/>
      <c r="D792" s="40"/>
      <c r="E792" s="41"/>
      <c r="F792" s="40"/>
      <c r="G792" s="41"/>
      <c r="H792" s="40"/>
      <c r="I792" s="36"/>
      <c r="J792" s="40"/>
      <c r="K792" s="36"/>
      <c r="L792" s="40"/>
      <c r="M792" s="36"/>
      <c r="N792" s="43"/>
      <c r="O792" s="44"/>
      <c r="P792" s="70" t="s">
        <v>3190</v>
      </c>
      <c r="Q792" s="71" t="s">
        <v>670</v>
      </c>
      <c r="R792" s="23"/>
      <c r="U792" s="29"/>
      <c r="V792" s="133"/>
      <c r="X792" s="29"/>
      <c r="Y792" s="133"/>
      <c r="AC792" s="131"/>
      <c r="AD792" s="131"/>
      <c r="AE792" s="133"/>
    </row>
    <row r="793" spans="1:31" ht="24.75" thickBot="1" x14ac:dyDescent="0.3">
      <c r="A793" s="82"/>
      <c r="B793" s="77"/>
      <c r="C793" s="41"/>
      <c r="D793" s="40"/>
      <c r="E793" s="41"/>
      <c r="F793" s="40"/>
      <c r="G793" s="41"/>
      <c r="H793" s="40"/>
      <c r="I793" s="36"/>
      <c r="J793" s="40"/>
      <c r="K793" s="36"/>
      <c r="L793" s="40"/>
      <c r="M793" s="36"/>
      <c r="N793" s="43"/>
      <c r="O793" s="44"/>
      <c r="P793" s="70" t="s">
        <v>3191</v>
      </c>
      <c r="Q793" s="71" t="s">
        <v>670</v>
      </c>
      <c r="R793" s="23"/>
      <c r="U793" s="29"/>
      <c r="V793" s="133"/>
      <c r="X793" s="29"/>
      <c r="Y793" s="133"/>
      <c r="AC793" s="131"/>
      <c r="AD793" s="131"/>
      <c r="AE793" s="133"/>
    </row>
    <row r="794" spans="1:31" ht="16.5" thickBot="1" x14ac:dyDescent="0.3">
      <c r="A794" s="82"/>
      <c r="B794" s="77" t="s">
        <v>2637</v>
      </c>
      <c r="C794" s="41">
        <v>590</v>
      </c>
      <c r="D794" s="40">
        <v>3778</v>
      </c>
      <c r="E794" s="41">
        <v>6011</v>
      </c>
      <c r="F794" s="40">
        <v>6011</v>
      </c>
      <c r="G794" s="41">
        <v>6011</v>
      </c>
      <c r="H794" s="40">
        <v>6011</v>
      </c>
      <c r="I794" s="36"/>
      <c r="J794" s="40"/>
      <c r="K794" s="36"/>
      <c r="L794" s="40"/>
      <c r="M794" s="36"/>
      <c r="N794" s="43">
        <v>181242.26243</v>
      </c>
      <c r="O794" s="44">
        <v>182498.60070000001</v>
      </c>
      <c r="P794" s="70" t="s">
        <v>3192</v>
      </c>
      <c r="Q794" s="71" t="s">
        <v>662</v>
      </c>
      <c r="R794" s="23"/>
      <c r="U794" s="29"/>
      <c r="V794" s="133"/>
      <c r="X794" s="29"/>
      <c r="Y794" s="133"/>
      <c r="AA794" s="126"/>
      <c r="AB794" s="126"/>
      <c r="AC794" s="131"/>
      <c r="AD794" s="131"/>
      <c r="AE794" s="133"/>
    </row>
    <row r="795" spans="1:31" ht="16.5" thickBot="1" x14ac:dyDescent="0.3">
      <c r="A795" s="82"/>
      <c r="B795" s="77" t="s">
        <v>2636</v>
      </c>
      <c r="C795" s="41">
        <v>193</v>
      </c>
      <c r="D795" s="40">
        <v>5882</v>
      </c>
      <c r="E795" s="41">
        <v>15954</v>
      </c>
      <c r="F795" s="40">
        <v>15954</v>
      </c>
      <c r="G795" s="41">
        <v>15954</v>
      </c>
      <c r="H795" s="40">
        <v>15954</v>
      </c>
      <c r="I795" s="36"/>
      <c r="J795" s="40"/>
      <c r="K795" s="36"/>
      <c r="L795" s="40"/>
      <c r="M795" s="36"/>
      <c r="N795" s="43">
        <v>31786.937480000004</v>
      </c>
      <c r="O795" s="44">
        <v>40552.360150000008</v>
      </c>
      <c r="P795" s="70" t="s">
        <v>3193</v>
      </c>
      <c r="Q795" s="71" t="s">
        <v>664</v>
      </c>
      <c r="R795" s="23"/>
      <c r="U795" s="29"/>
      <c r="V795" s="133"/>
      <c r="X795" s="29"/>
      <c r="Y795" s="133"/>
      <c r="AA795" s="126"/>
      <c r="AB795" s="126"/>
      <c r="AC795" s="131"/>
      <c r="AD795" s="131"/>
      <c r="AE795" s="133"/>
    </row>
    <row r="796" spans="1:31" ht="36.75" thickBot="1" x14ac:dyDescent="0.3">
      <c r="A796" s="82"/>
      <c r="B796" s="77"/>
      <c r="C796" s="41"/>
      <c r="D796" s="40"/>
      <c r="E796" s="41"/>
      <c r="F796" s="40"/>
      <c r="G796" s="41"/>
      <c r="H796" s="40"/>
      <c r="I796" s="36"/>
      <c r="J796" s="40"/>
      <c r="K796" s="36"/>
      <c r="L796" s="40"/>
      <c r="M796" s="36"/>
      <c r="N796" s="43"/>
      <c r="O796" s="44"/>
      <c r="P796" s="70" t="s">
        <v>3194</v>
      </c>
      <c r="Q796" s="71" t="s">
        <v>671</v>
      </c>
      <c r="R796" s="23"/>
      <c r="U796" s="29"/>
      <c r="V796" s="133"/>
      <c r="X796" s="29"/>
      <c r="Y796" s="133"/>
      <c r="AC796" s="131"/>
      <c r="AD796" s="131"/>
      <c r="AE796" s="133"/>
    </row>
    <row r="797" spans="1:31" ht="24.75" thickBot="1" x14ac:dyDescent="0.3">
      <c r="A797" s="82"/>
      <c r="B797" s="77"/>
      <c r="C797" s="41"/>
      <c r="D797" s="40"/>
      <c r="E797" s="41"/>
      <c r="F797" s="40"/>
      <c r="G797" s="41"/>
      <c r="H797" s="40"/>
      <c r="I797" s="36"/>
      <c r="J797" s="40"/>
      <c r="K797" s="36"/>
      <c r="L797" s="40"/>
      <c r="M797" s="36"/>
      <c r="N797" s="43"/>
      <c r="O797" s="44"/>
      <c r="P797" s="70" t="s">
        <v>2853</v>
      </c>
      <c r="Q797" s="71" t="s">
        <v>672</v>
      </c>
      <c r="R797" s="23"/>
      <c r="U797" s="29"/>
      <c r="V797" s="133"/>
      <c r="X797" s="29"/>
      <c r="Y797" s="133"/>
      <c r="AC797" s="131"/>
      <c r="AD797" s="131"/>
      <c r="AE797" s="133"/>
    </row>
    <row r="798" spans="1:31" ht="24.75" thickBot="1" x14ac:dyDescent="0.3">
      <c r="A798" s="82"/>
      <c r="B798" s="77" t="s">
        <v>2635</v>
      </c>
      <c r="C798" s="41">
        <v>1</v>
      </c>
      <c r="D798" s="40">
        <v>138</v>
      </c>
      <c r="E798" s="41">
        <v>517</v>
      </c>
      <c r="F798" s="40">
        <v>517</v>
      </c>
      <c r="G798" s="41">
        <v>517</v>
      </c>
      <c r="H798" s="40">
        <v>517</v>
      </c>
      <c r="I798" s="36"/>
      <c r="J798" s="40"/>
      <c r="K798" s="36"/>
      <c r="L798" s="40"/>
      <c r="M798" s="36"/>
      <c r="N798" s="43">
        <v>1323.0445299999999</v>
      </c>
      <c r="O798" s="44">
        <v>11949.030670000002</v>
      </c>
      <c r="P798" s="70" t="s">
        <v>3195</v>
      </c>
      <c r="Q798" s="71" t="s">
        <v>664</v>
      </c>
      <c r="R798" s="23"/>
      <c r="U798" s="29"/>
      <c r="V798" s="133"/>
      <c r="X798" s="29"/>
      <c r="Y798" s="133"/>
      <c r="AA798" s="126"/>
      <c r="AB798" s="126"/>
      <c r="AC798" s="131"/>
      <c r="AD798" s="131"/>
      <c r="AE798" s="133"/>
    </row>
    <row r="799" spans="1:31" ht="24.75" thickBot="1" x14ac:dyDescent="0.3">
      <c r="A799" s="82"/>
      <c r="B799" s="77"/>
      <c r="C799" s="41"/>
      <c r="D799" s="40"/>
      <c r="E799" s="41"/>
      <c r="F799" s="40"/>
      <c r="G799" s="41"/>
      <c r="H799" s="40"/>
      <c r="I799" s="36"/>
      <c r="J799" s="40"/>
      <c r="K799" s="36"/>
      <c r="L799" s="40"/>
      <c r="M799" s="36"/>
      <c r="N799" s="43"/>
      <c r="O799" s="44"/>
      <c r="P799" s="70" t="s">
        <v>3196</v>
      </c>
      <c r="Q799" s="71" t="s">
        <v>672</v>
      </c>
      <c r="R799" s="23"/>
      <c r="U799" s="29"/>
      <c r="V799" s="133"/>
      <c r="X799" s="29"/>
      <c r="Y799" s="133"/>
      <c r="AC799" s="131"/>
      <c r="AD799" s="131"/>
      <c r="AE799" s="133"/>
    </row>
    <row r="800" spans="1:31" ht="16.5" thickBot="1" x14ac:dyDescent="0.3">
      <c r="A800" s="82"/>
      <c r="B800" s="75" t="s">
        <v>1094</v>
      </c>
      <c r="C800" s="41">
        <v>1645</v>
      </c>
      <c r="D800" s="40">
        <v>41448</v>
      </c>
      <c r="E800" s="41">
        <v>118496</v>
      </c>
      <c r="F800" s="40">
        <v>118496</v>
      </c>
      <c r="G800" s="41">
        <v>118496</v>
      </c>
      <c r="H800" s="40">
        <v>118496</v>
      </c>
      <c r="I800" s="36"/>
      <c r="J800" s="40"/>
      <c r="K800" s="36"/>
      <c r="L800" s="40"/>
      <c r="M800" s="36"/>
      <c r="N800" s="43">
        <v>648435.4458499999</v>
      </c>
      <c r="O800" s="44">
        <v>507238.03322000004</v>
      </c>
      <c r="P800" s="55" t="s">
        <v>848</v>
      </c>
      <c r="Q800" s="10" t="s">
        <v>848</v>
      </c>
      <c r="R800" s="23"/>
      <c r="U800" s="29"/>
      <c r="V800" s="133"/>
      <c r="X800" s="29"/>
      <c r="Y800" s="133"/>
      <c r="AA800" s="126"/>
      <c r="AB800" s="126"/>
      <c r="AC800" s="131"/>
      <c r="AD800" s="131"/>
      <c r="AE800" s="133"/>
    </row>
    <row r="801" spans="1:31" ht="16.5" thickBot="1" x14ac:dyDescent="0.3">
      <c r="A801" s="147" t="s">
        <v>54</v>
      </c>
      <c r="B801" s="148"/>
      <c r="C801" s="143" t="s">
        <v>2569</v>
      </c>
      <c r="D801" s="143"/>
      <c r="E801" s="143"/>
      <c r="F801" s="143"/>
      <c r="G801" s="143"/>
      <c r="H801" s="143"/>
      <c r="I801" s="143" t="s">
        <v>2569</v>
      </c>
      <c r="J801" s="143"/>
      <c r="K801" s="143"/>
      <c r="L801" s="143"/>
      <c r="M801" s="143"/>
      <c r="N801" s="6">
        <v>148159.35008999999</v>
      </c>
      <c r="O801" s="116" t="s">
        <v>2830</v>
      </c>
      <c r="P801" s="59"/>
      <c r="Q801" s="59"/>
      <c r="R801" s="4"/>
      <c r="U801" s="29"/>
      <c r="V801" s="133"/>
      <c r="X801" s="29"/>
      <c r="Y801" s="133"/>
      <c r="AA801" s="126"/>
      <c r="AB801" s="126"/>
      <c r="AC801" s="131"/>
      <c r="AD801" s="131"/>
      <c r="AE801" s="133"/>
    </row>
    <row r="802" spans="1:31" ht="16.5" thickBot="1" x14ac:dyDescent="0.3">
      <c r="A802" s="82"/>
      <c r="B802" s="77" t="s">
        <v>3904</v>
      </c>
      <c r="C802" s="41"/>
      <c r="D802" s="40"/>
      <c r="E802" s="41"/>
      <c r="F802" s="40"/>
      <c r="G802" s="41"/>
      <c r="H802" s="40"/>
      <c r="I802" s="36"/>
      <c r="J802" s="40"/>
      <c r="K802" s="36"/>
      <c r="L802" s="40"/>
      <c r="M802" s="36"/>
      <c r="N802" s="43"/>
      <c r="O802" s="44"/>
      <c r="P802" s="119" t="s">
        <v>847</v>
      </c>
      <c r="Q802" s="56" t="s">
        <v>847</v>
      </c>
      <c r="R802" s="23"/>
      <c r="U802" s="29"/>
      <c r="V802" s="133"/>
      <c r="X802" s="29"/>
      <c r="Y802" s="133"/>
      <c r="AC802" s="131"/>
      <c r="AD802" s="131"/>
      <c r="AE802" s="133"/>
    </row>
    <row r="803" spans="1:31" ht="16.5" thickBot="1" x14ac:dyDescent="0.3">
      <c r="A803" s="82"/>
      <c r="B803" s="77" t="s">
        <v>3905</v>
      </c>
      <c r="C803" s="41"/>
      <c r="D803" s="40"/>
      <c r="E803" s="41"/>
      <c r="F803" s="40"/>
      <c r="G803" s="41"/>
      <c r="H803" s="40"/>
      <c r="I803" s="36"/>
      <c r="J803" s="40"/>
      <c r="K803" s="36"/>
      <c r="L803" s="40"/>
      <c r="M803" s="36"/>
      <c r="N803" s="43"/>
      <c r="O803" s="44"/>
      <c r="P803" s="119" t="s">
        <v>847</v>
      </c>
      <c r="Q803" s="56" t="s">
        <v>847</v>
      </c>
      <c r="R803" s="23"/>
      <c r="U803" s="29"/>
      <c r="V803" s="133"/>
      <c r="X803" s="29"/>
      <c r="Y803" s="133"/>
      <c r="AC803" s="131"/>
      <c r="AD803" s="131"/>
      <c r="AE803" s="133"/>
    </row>
    <row r="804" spans="1:31" ht="16.5" thickBot="1" x14ac:dyDescent="0.3">
      <c r="A804" s="147" t="s">
        <v>56</v>
      </c>
      <c r="B804" s="148"/>
      <c r="C804" s="6">
        <f>SUM(C805:C822)</f>
        <v>72824</v>
      </c>
      <c r="D804" s="6">
        <f t="shared" ref="D804:H804" si="45">SUM(D805:D822)</f>
        <v>89731</v>
      </c>
      <c r="E804" s="6">
        <f t="shared" si="45"/>
        <v>111993</v>
      </c>
      <c r="F804" s="6">
        <f t="shared" si="45"/>
        <v>111993</v>
      </c>
      <c r="G804" s="6">
        <f t="shared" si="45"/>
        <v>111993</v>
      </c>
      <c r="H804" s="6">
        <f t="shared" si="45"/>
        <v>111993</v>
      </c>
      <c r="I804" s="143" t="s">
        <v>2569</v>
      </c>
      <c r="J804" s="143"/>
      <c r="K804" s="143"/>
      <c r="L804" s="143"/>
      <c r="M804" s="143"/>
      <c r="N804" s="6">
        <f>SUM(N805:N822)</f>
        <v>1190260.72166</v>
      </c>
      <c r="O804" s="6">
        <v>1069573.3427800001</v>
      </c>
      <c r="P804" s="59"/>
      <c r="Q804" s="59"/>
      <c r="R804" s="4"/>
      <c r="U804" s="29"/>
      <c r="V804" s="133"/>
      <c r="X804" s="29"/>
      <c r="Y804" s="133"/>
      <c r="AA804" s="127"/>
      <c r="AB804" s="127"/>
      <c r="AC804" s="131"/>
      <c r="AD804" s="131"/>
      <c r="AE804" s="133"/>
    </row>
    <row r="805" spans="1:31" ht="36.75" thickBot="1" x14ac:dyDescent="0.3">
      <c r="A805" s="82"/>
      <c r="B805" s="77" t="s">
        <v>2631</v>
      </c>
      <c r="C805" s="41">
        <v>269</v>
      </c>
      <c r="D805" s="40">
        <v>316</v>
      </c>
      <c r="E805" s="41">
        <v>606</v>
      </c>
      <c r="F805" s="40">
        <v>606</v>
      </c>
      <c r="G805" s="41">
        <v>606</v>
      </c>
      <c r="H805" s="40">
        <v>606</v>
      </c>
      <c r="I805" s="36"/>
      <c r="J805" s="40"/>
      <c r="K805" s="36"/>
      <c r="L805" s="40"/>
      <c r="M805" s="36"/>
      <c r="N805" s="40">
        <v>20440.216389999998</v>
      </c>
      <c r="O805" s="121" t="s">
        <v>2830</v>
      </c>
      <c r="P805" s="70" t="s">
        <v>3202</v>
      </c>
      <c r="Q805" s="71" t="s">
        <v>673</v>
      </c>
      <c r="R805" s="23"/>
      <c r="U805" s="29"/>
      <c r="V805" s="133"/>
      <c r="X805" s="29"/>
      <c r="Y805" s="133"/>
      <c r="AC805" s="131"/>
      <c r="AD805" s="131"/>
      <c r="AE805" s="133"/>
    </row>
    <row r="806" spans="1:31" ht="16.5" thickBot="1" x14ac:dyDescent="0.3">
      <c r="A806" s="82"/>
      <c r="B806" s="77"/>
      <c r="C806" s="41"/>
      <c r="D806" s="40"/>
      <c r="E806" s="41"/>
      <c r="F806" s="40"/>
      <c r="G806" s="41"/>
      <c r="H806" s="40"/>
      <c r="I806" s="36"/>
      <c r="J806" s="40"/>
      <c r="K806" s="36"/>
      <c r="L806" s="40"/>
      <c r="M806" s="36"/>
      <c r="N806" s="54"/>
      <c r="O806" s="44"/>
      <c r="P806" s="70" t="s">
        <v>674</v>
      </c>
      <c r="Q806" s="71" t="s">
        <v>673</v>
      </c>
      <c r="R806" s="23"/>
      <c r="U806" s="29"/>
      <c r="V806" s="133"/>
      <c r="X806" s="29"/>
      <c r="Y806" s="133"/>
      <c r="AC806" s="131"/>
      <c r="AD806" s="131"/>
      <c r="AE806" s="133"/>
    </row>
    <row r="807" spans="1:31" ht="24.75" thickBot="1" x14ac:dyDescent="0.3">
      <c r="A807" s="82"/>
      <c r="B807" s="77" t="s">
        <v>2630</v>
      </c>
      <c r="C807" s="41">
        <v>4297</v>
      </c>
      <c r="D807" s="40">
        <v>6570</v>
      </c>
      <c r="E807" s="41">
        <v>7914</v>
      </c>
      <c r="F807" s="40">
        <v>7914</v>
      </c>
      <c r="G807" s="41">
        <v>7914</v>
      </c>
      <c r="H807" s="40">
        <v>7914</v>
      </c>
      <c r="I807" s="36"/>
      <c r="J807" s="40"/>
      <c r="K807" s="36"/>
      <c r="L807" s="40"/>
      <c r="M807" s="36"/>
      <c r="N807" s="40">
        <v>30495.95896</v>
      </c>
      <c r="O807" s="121" t="s">
        <v>2830</v>
      </c>
      <c r="P807" s="70" t="s">
        <v>3203</v>
      </c>
      <c r="Q807" s="71" t="s">
        <v>675</v>
      </c>
      <c r="R807" s="23"/>
      <c r="U807" s="29"/>
      <c r="V807" s="133"/>
      <c r="X807" s="29"/>
      <c r="Y807" s="133"/>
      <c r="AC807" s="131"/>
      <c r="AD807" s="131"/>
      <c r="AE807" s="133"/>
    </row>
    <row r="808" spans="1:31" ht="36.75" thickBot="1" x14ac:dyDescent="0.3">
      <c r="A808" s="82"/>
      <c r="B808" s="77"/>
      <c r="C808" s="41"/>
      <c r="D808" s="40"/>
      <c r="E808" s="41"/>
      <c r="F808" s="40"/>
      <c r="G808" s="41"/>
      <c r="H808" s="40"/>
      <c r="I808" s="36"/>
      <c r="J808" s="40"/>
      <c r="K808" s="36"/>
      <c r="L808" s="40"/>
      <c r="M808" s="36"/>
      <c r="N808" s="54"/>
      <c r="O808" s="44"/>
      <c r="P808" s="70" t="s">
        <v>3204</v>
      </c>
      <c r="Q808" s="71" t="s">
        <v>673</v>
      </c>
      <c r="R808" s="23"/>
      <c r="U808" s="29"/>
      <c r="V808" s="133"/>
      <c r="X808" s="29"/>
      <c r="Y808" s="133"/>
      <c r="AC808" s="131"/>
      <c r="AD808" s="131"/>
      <c r="AE808" s="133"/>
    </row>
    <row r="809" spans="1:31" ht="24.75" thickBot="1" x14ac:dyDescent="0.3">
      <c r="A809" s="82"/>
      <c r="B809" s="77"/>
      <c r="C809" s="41"/>
      <c r="D809" s="40"/>
      <c r="E809" s="41"/>
      <c r="F809" s="40"/>
      <c r="G809" s="41"/>
      <c r="H809" s="40"/>
      <c r="I809" s="36"/>
      <c r="J809" s="40"/>
      <c r="K809" s="36"/>
      <c r="L809" s="40"/>
      <c r="M809" s="36"/>
      <c r="N809" s="54"/>
      <c r="O809" s="44"/>
      <c r="P809" s="70" t="s">
        <v>3205</v>
      </c>
      <c r="Q809" s="71" t="s">
        <v>675</v>
      </c>
      <c r="R809" s="23"/>
      <c r="U809" s="29"/>
      <c r="V809" s="133"/>
      <c r="X809" s="29"/>
      <c r="Y809" s="133"/>
      <c r="AC809" s="131"/>
      <c r="AD809" s="131"/>
      <c r="AE809" s="133"/>
    </row>
    <row r="810" spans="1:31" ht="24.75" thickBot="1" x14ac:dyDescent="0.3">
      <c r="A810" s="82"/>
      <c r="B810" s="77" t="s">
        <v>2629</v>
      </c>
      <c r="C810" s="41">
        <v>3678</v>
      </c>
      <c r="D810" s="40">
        <v>11649</v>
      </c>
      <c r="E810" s="41">
        <v>14361</v>
      </c>
      <c r="F810" s="40">
        <v>14361</v>
      </c>
      <c r="G810" s="41">
        <v>14361</v>
      </c>
      <c r="H810" s="40">
        <v>14361</v>
      </c>
      <c r="I810" s="36"/>
      <c r="J810" s="40"/>
      <c r="K810" s="36"/>
      <c r="L810" s="40"/>
      <c r="M810" s="36"/>
      <c r="N810" s="40">
        <v>23399.147909999996</v>
      </c>
      <c r="O810" s="121" t="s">
        <v>2830</v>
      </c>
      <c r="P810" s="70" t="s">
        <v>676</v>
      </c>
      <c r="Q810" s="71" t="s">
        <v>673</v>
      </c>
      <c r="R810" s="23"/>
      <c r="U810" s="29"/>
      <c r="V810" s="133"/>
      <c r="X810" s="29"/>
      <c r="Y810" s="133"/>
      <c r="AC810" s="131"/>
      <c r="AD810" s="131"/>
      <c r="AE810" s="133"/>
    </row>
    <row r="811" spans="1:31" ht="16.5" thickBot="1" x14ac:dyDescent="0.3">
      <c r="A811" s="82"/>
      <c r="B811" s="77" t="s">
        <v>2628</v>
      </c>
      <c r="C811" s="41">
        <v>0</v>
      </c>
      <c r="D811" s="40">
        <v>0</v>
      </c>
      <c r="E811" s="41">
        <v>0</v>
      </c>
      <c r="F811" s="40">
        <v>0</v>
      </c>
      <c r="G811" s="41">
        <v>0</v>
      </c>
      <c r="H811" s="40">
        <v>0</v>
      </c>
      <c r="I811" s="36"/>
      <c r="J811" s="40"/>
      <c r="K811" s="36"/>
      <c r="L811" s="40"/>
      <c r="M811" s="36"/>
      <c r="N811" s="40">
        <v>374843.31496999995</v>
      </c>
      <c r="O811" s="121" t="s">
        <v>2830</v>
      </c>
      <c r="P811" s="70" t="s">
        <v>677</v>
      </c>
      <c r="Q811" s="71" t="s">
        <v>678</v>
      </c>
      <c r="R811" s="23"/>
      <c r="U811" s="29"/>
      <c r="V811" s="133"/>
      <c r="X811" s="29"/>
      <c r="Y811" s="133"/>
      <c r="AC811" s="131"/>
      <c r="AD811" s="131"/>
      <c r="AE811" s="133"/>
    </row>
    <row r="812" spans="1:31" ht="48.75" thickBot="1" x14ac:dyDescent="0.3">
      <c r="A812" s="82"/>
      <c r="B812" s="77" t="s">
        <v>2627</v>
      </c>
      <c r="C812" s="41">
        <v>47727</v>
      </c>
      <c r="D812" s="40">
        <v>48779</v>
      </c>
      <c r="E812" s="41">
        <v>49345</v>
      </c>
      <c r="F812" s="40">
        <v>49345</v>
      </c>
      <c r="G812" s="41">
        <v>49345</v>
      </c>
      <c r="H812" s="40">
        <v>49345</v>
      </c>
      <c r="I812" s="36"/>
      <c r="J812" s="40"/>
      <c r="K812" s="36"/>
      <c r="L812" s="40"/>
      <c r="M812" s="36"/>
      <c r="N812" s="40">
        <v>102002.44126000002</v>
      </c>
      <c r="O812" s="121" t="s">
        <v>2830</v>
      </c>
      <c r="P812" s="70" t="s">
        <v>679</v>
      </c>
      <c r="Q812" s="71" t="s">
        <v>680</v>
      </c>
      <c r="R812" s="23"/>
      <c r="U812" s="29"/>
      <c r="V812" s="133"/>
      <c r="X812" s="29"/>
      <c r="Y812" s="133"/>
      <c r="AC812" s="131"/>
      <c r="AD812" s="131"/>
      <c r="AE812" s="133"/>
    </row>
    <row r="813" spans="1:31" ht="16.5" thickBot="1" x14ac:dyDescent="0.3">
      <c r="A813" s="82"/>
      <c r="B813" s="77"/>
      <c r="C813" s="41"/>
      <c r="D813" s="40"/>
      <c r="E813" s="41"/>
      <c r="F813" s="40"/>
      <c r="G813" s="41"/>
      <c r="H813" s="40"/>
      <c r="I813" s="36"/>
      <c r="J813" s="40"/>
      <c r="K813" s="36"/>
      <c r="L813" s="40"/>
      <c r="M813" s="36"/>
      <c r="N813" s="40"/>
      <c r="O813" s="44"/>
      <c r="P813" s="70" t="s">
        <v>681</v>
      </c>
      <c r="Q813" s="71" t="s">
        <v>682</v>
      </c>
      <c r="R813" s="23"/>
      <c r="U813" s="29"/>
      <c r="V813" s="133"/>
      <c r="X813" s="29"/>
      <c r="Y813" s="133"/>
      <c r="AC813" s="131"/>
      <c r="AD813" s="131"/>
      <c r="AE813" s="133"/>
    </row>
    <row r="814" spans="1:31" ht="16.5" thickBot="1" x14ac:dyDescent="0.3">
      <c r="A814" s="82"/>
      <c r="B814" s="77"/>
      <c r="C814" s="41"/>
      <c r="D814" s="40"/>
      <c r="E814" s="41"/>
      <c r="F814" s="40"/>
      <c r="G814" s="41"/>
      <c r="H814" s="40"/>
      <c r="I814" s="36"/>
      <c r="J814" s="40"/>
      <c r="K814" s="36"/>
      <c r="L814" s="40"/>
      <c r="M814" s="36"/>
      <c r="N814" s="40"/>
      <c r="O814" s="44"/>
      <c r="P814" s="70" t="s">
        <v>683</v>
      </c>
      <c r="Q814" s="71" t="s">
        <v>684</v>
      </c>
      <c r="R814" s="23"/>
      <c r="U814" s="29"/>
      <c r="V814" s="133"/>
      <c r="X814" s="29"/>
      <c r="Y814" s="133"/>
      <c r="AC814" s="131"/>
      <c r="AD814" s="131"/>
      <c r="AE814" s="133"/>
    </row>
    <row r="815" spans="1:31" ht="36.75" thickBot="1" x14ac:dyDescent="0.3">
      <c r="A815" s="82"/>
      <c r="B815" s="77" t="s">
        <v>2626</v>
      </c>
      <c r="C815" s="41">
        <v>5696</v>
      </c>
      <c r="D815" s="40">
        <v>8537</v>
      </c>
      <c r="E815" s="41">
        <v>13083</v>
      </c>
      <c r="F815" s="40">
        <v>13083</v>
      </c>
      <c r="G815" s="41">
        <v>13083</v>
      </c>
      <c r="H815" s="40">
        <v>13083</v>
      </c>
      <c r="I815" s="36"/>
      <c r="J815" s="40"/>
      <c r="K815" s="36"/>
      <c r="L815" s="40"/>
      <c r="M815" s="36"/>
      <c r="N815" s="40">
        <v>51381.716810000005</v>
      </c>
      <c r="O815" s="121" t="s">
        <v>2830</v>
      </c>
      <c r="P815" s="70" t="s">
        <v>3206</v>
      </c>
      <c r="Q815" s="71" t="s">
        <v>685</v>
      </c>
      <c r="R815" s="23"/>
      <c r="U815" s="29"/>
      <c r="V815" s="133"/>
      <c r="X815" s="29"/>
      <c r="Y815" s="133"/>
      <c r="AC815" s="131"/>
      <c r="AD815" s="131"/>
      <c r="AE815" s="133"/>
    </row>
    <row r="816" spans="1:31" ht="24.75" thickBot="1" x14ac:dyDescent="0.3">
      <c r="A816" s="82"/>
      <c r="B816" s="77" t="s">
        <v>2625</v>
      </c>
      <c r="C816" s="41">
        <v>5785</v>
      </c>
      <c r="D816" s="40">
        <v>6044</v>
      </c>
      <c r="E816" s="41">
        <v>7065</v>
      </c>
      <c r="F816" s="40">
        <v>7065</v>
      </c>
      <c r="G816" s="41">
        <v>7065</v>
      </c>
      <c r="H816" s="40">
        <v>7065</v>
      </c>
      <c r="I816" s="36"/>
      <c r="J816" s="40"/>
      <c r="K816" s="36"/>
      <c r="L816" s="40"/>
      <c r="M816" s="36"/>
      <c r="N816" s="40">
        <v>63481.806530000002</v>
      </c>
      <c r="O816" s="121" t="s">
        <v>2830</v>
      </c>
      <c r="P816" s="70" t="s">
        <v>3207</v>
      </c>
      <c r="Q816" s="71" t="s">
        <v>686</v>
      </c>
      <c r="R816" s="23"/>
      <c r="U816" s="29"/>
      <c r="V816" s="133"/>
      <c r="X816" s="29"/>
      <c r="Y816" s="133"/>
      <c r="AC816" s="131"/>
      <c r="AD816" s="131"/>
      <c r="AE816" s="133"/>
    </row>
    <row r="817" spans="1:31" ht="48.75" thickBot="1" x14ac:dyDescent="0.3">
      <c r="A817" s="82"/>
      <c r="B817" s="77"/>
      <c r="C817" s="41"/>
      <c r="D817" s="40"/>
      <c r="E817" s="41"/>
      <c r="F817" s="40"/>
      <c r="G817" s="41"/>
      <c r="H817" s="40"/>
      <c r="I817" s="36"/>
      <c r="J817" s="40"/>
      <c r="K817" s="36"/>
      <c r="L817" s="40"/>
      <c r="M817" s="36"/>
      <c r="N817" s="40"/>
      <c r="O817" s="44"/>
      <c r="P817" s="70" t="s">
        <v>687</v>
      </c>
      <c r="Q817" s="71" t="s">
        <v>688</v>
      </c>
      <c r="R817" s="23"/>
      <c r="U817" s="29"/>
      <c r="V817" s="133"/>
      <c r="X817" s="29"/>
      <c r="Y817" s="133"/>
      <c r="AC817" s="131"/>
      <c r="AD817" s="131"/>
      <c r="AE817" s="133"/>
    </row>
    <row r="818" spans="1:31" ht="24.75" thickBot="1" x14ac:dyDescent="0.3">
      <c r="A818" s="82"/>
      <c r="B818" s="77" t="s">
        <v>2624</v>
      </c>
      <c r="C818" s="41">
        <v>1741</v>
      </c>
      <c r="D818" s="40">
        <v>2425</v>
      </c>
      <c r="E818" s="41">
        <v>3785</v>
      </c>
      <c r="F818" s="40">
        <v>3785</v>
      </c>
      <c r="G818" s="41">
        <v>3785</v>
      </c>
      <c r="H818" s="40">
        <v>3785</v>
      </c>
      <c r="I818" s="36"/>
      <c r="J818" s="40"/>
      <c r="K818" s="36"/>
      <c r="L818" s="40"/>
      <c r="M818" s="36"/>
      <c r="N818" s="40">
        <v>18855.241320000001</v>
      </c>
      <c r="O818" s="121" t="s">
        <v>2830</v>
      </c>
      <c r="P818" s="70" t="s">
        <v>689</v>
      </c>
      <c r="Q818" s="71" t="s">
        <v>690</v>
      </c>
      <c r="R818" s="23"/>
      <c r="U818" s="29"/>
      <c r="V818" s="133"/>
      <c r="X818" s="29"/>
      <c r="Y818" s="133"/>
      <c r="AC818" s="131"/>
      <c r="AD818" s="131"/>
      <c r="AE818" s="133"/>
    </row>
    <row r="819" spans="1:31" ht="36.75" thickBot="1" x14ac:dyDescent="0.3">
      <c r="A819" s="82"/>
      <c r="B819" s="77"/>
      <c r="C819" s="41"/>
      <c r="D819" s="40"/>
      <c r="E819" s="41"/>
      <c r="F819" s="40"/>
      <c r="G819" s="41"/>
      <c r="H819" s="40"/>
      <c r="I819" s="36"/>
      <c r="J819" s="40"/>
      <c r="K819" s="36"/>
      <c r="L819" s="40"/>
      <c r="M819" s="36"/>
      <c r="N819" s="40"/>
      <c r="O819" s="44"/>
      <c r="P819" s="70" t="s">
        <v>691</v>
      </c>
      <c r="Q819" s="71" t="s">
        <v>692</v>
      </c>
      <c r="R819" s="23"/>
      <c r="U819" s="29"/>
      <c r="V819" s="133"/>
      <c r="X819" s="29"/>
      <c r="Y819" s="133"/>
      <c r="AC819" s="131"/>
      <c r="AD819" s="131"/>
      <c r="AE819" s="133"/>
    </row>
    <row r="820" spans="1:31" ht="24.75" thickBot="1" x14ac:dyDescent="0.3">
      <c r="A820" s="82"/>
      <c r="B820" s="77" t="s">
        <v>2623</v>
      </c>
      <c r="C820" s="41">
        <v>585</v>
      </c>
      <c r="D820" s="40">
        <v>1719</v>
      </c>
      <c r="E820" s="41">
        <v>5067</v>
      </c>
      <c r="F820" s="40">
        <v>5067</v>
      </c>
      <c r="G820" s="41">
        <v>5067</v>
      </c>
      <c r="H820" s="40">
        <v>5067</v>
      </c>
      <c r="I820" s="36"/>
      <c r="J820" s="40"/>
      <c r="K820" s="36"/>
      <c r="L820" s="40"/>
      <c r="M820" s="36"/>
      <c r="N820" s="40">
        <v>32267.678769999995</v>
      </c>
      <c r="O820" s="121" t="s">
        <v>2830</v>
      </c>
      <c r="P820" s="70" t="s">
        <v>693</v>
      </c>
      <c r="Q820" s="71" t="s">
        <v>694</v>
      </c>
      <c r="R820" s="23"/>
      <c r="U820" s="29"/>
      <c r="V820" s="133"/>
      <c r="X820" s="29"/>
      <c r="Y820" s="133"/>
      <c r="AC820" s="131"/>
      <c r="AD820" s="131"/>
      <c r="AE820" s="133"/>
    </row>
    <row r="821" spans="1:31" ht="48.75" thickBot="1" x14ac:dyDescent="0.3">
      <c r="A821" s="82"/>
      <c r="B821" s="77"/>
      <c r="C821" s="41"/>
      <c r="D821" s="40"/>
      <c r="E821" s="41"/>
      <c r="F821" s="40"/>
      <c r="G821" s="41"/>
      <c r="H821" s="40"/>
      <c r="I821" s="36"/>
      <c r="J821" s="40"/>
      <c r="K821" s="36"/>
      <c r="L821" s="40"/>
      <c r="M821" s="36"/>
      <c r="N821" s="43"/>
      <c r="O821" s="44"/>
      <c r="P821" s="70" t="s">
        <v>695</v>
      </c>
      <c r="Q821" s="71" t="s">
        <v>696</v>
      </c>
      <c r="R821" s="23"/>
      <c r="U821" s="29"/>
      <c r="V821" s="133"/>
      <c r="X821" s="29"/>
      <c r="Y821" s="133"/>
      <c r="AC821" s="131"/>
      <c r="AD821" s="131"/>
      <c r="AE821" s="133"/>
    </row>
    <row r="822" spans="1:31" ht="16.5" thickBot="1" x14ac:dyDescent="0.3">
      <c r="A822" s="82"/>
      <c r="B822" s="75" t="s">
        <v>1094</v>
      </c>
      <c r="C822" s="41">
        <v>3046</v>
      </c>
      <c r="D822" s="40">
        <v>3692</v>
      </c>
      <c r="E822" s="41">
        <v>10767</v>
      </c>
      <c r="F822" s="40">
        <v>10767</v>
      </c>
      <c r="G822" s="41">
        <v>10767</v>
      </c>
      <c r="H822" s="40">
        <v>10767</v>
      </c>
      <c r="I822" s="36"/>
      <c r="J822" s="40"/>
      <c r="K822" s="36"/>
      <c r="L822" s="40"/>
      <c r="M822" s="36"/>
      <c r="N822" s="43">
        <v>473093.19874000002</v>
      </c>
      <c r="O822" s="44">
        <v>140196.69556999998</v>
      </c>
      <c r="P822" s="55" t="s">
        <v>848</v>
      </c>
      <c r="Q822" s="10" t="s">
        <v>848</v>
      </c>
      <c r="R822" s="23"/>
      <c r="U822" s="29"/>
      <c r="V822" s="133"/>
      <c r="X822" s="29"/>
      <c r="Y822" s="133"/>
      <c r="AA822" s="126"/>
      <c r="AB822" s="126"/>
      <c r="AC822" s="131"/>
      <c r="AD822" s="131"/>
      <c r="AE822" s="133"/>
    </row>
    <row r="823" spans="1:31" ht="16.5" thickBot="1" x14ac:dyDescent="0.3">
      <c r="A823" s="147" t="s">
        <v>1</v>
      </c>
      <c r="B823" s="148"/>
      <c r="C823" s="5">
        <v>500</v>
      </c>
      <c r="D823" s="5">
        <v>1260</v>
      </c>
      <c r="E823" s="5">
        <v>1260</v>
      </c>
      <c r="F823" s="5">
        <v>1260</v>
      </c>
      <c r="G823" s="5">
        <v>1260</v>
      </c>
      <c r="H823" s="5">
        <v>1260</v>
      </c>
      <c r="I823" s="20">
        <v>3</v>
      </c>
      <c r="J823" s="20">
        <v>8.5</v>
      </c>
      <c r="K823" s="20">
        <v>8.5</v>
      </c>
      <c r="L823" s="20">
        <v>8.5</v>
      </c>
      <c r="M823" s="20">
        <v>8.5</v>
      </c>
      <c r="N823" s="28">
        <f>SUM(N824:N827)</f>
        <v>53922.915860000008</v>
      </c>
      <c r="O823" s="28">
        <f>SUM(O824:O827)</f>
        <v>55431.521450000007</v>
      </c>
      <c r="P823" s="59"/>
      <c r="Q823" s="74"/>
      <c r="R823" s="22"/>
      <c r="U823" s="29"/>
      <c r="V823" s="133"/>
      <c r="X823" s="29"/>
      <c r="Y823" s="133"/>
      <c r="AA823" s="127"/>
      <c r="AB823" s="127"/>
      <c r="AC823" s="131"/>
      <c r="AD823" s="131"/>
      <c r="AE823" s="133"/>
    </row>
    <row r="824" spans="1:31" ht="16.5" thickBot="1" x14ac:dyDescent="0.3">
      <c r="A824" s="81"/>
      <c r="B824" s="79" t="s">
        <v>2634</v>
      </c>
      <c r="C824" s="137" t="s">
        <v>2562</v>
      </c>
      <c r="D824" s="137"/>
      <c r="E824" s="137"/>
      <c r="F824" s="137"/>
      <c r="G824" s="137"/>
      <c r="H824" s="137"/>
      <c r="I824" s="140" t="s">
        <v>2562</v>
      </c>
      <c r="J824" s="140"/>
      <c r="K824" s="140"/>
      <c r="L824" s="140"/>
      <c r="M824" s="140"/>
      <c r="N824" s="43">
        <v>1687.8477199999998</v>
      </c>
      <c r="O824" s="44">
        <v>1262.48812</v>
      </c>
      <c r="P824" s="87" t="s">
        <v>3197</v>
      </c>
      <c r="Q824" s="9" t="s">
        <v>3200</v>
      </c>
      <c r="R824" s="144" t="s">
        <v>2562</v>
      </c>
      <c r="U824" s="29"/>
      <c r="V824" s="133"/>
      <c r="X824" s="29"/>
      <c r="Y824" s="133"/>
      <c r="AA824" s="126"/>
      <c r="AB824" s="126"/>
      <c r="AC824" s="131"/>
      <c r="AD824" s="131"/>
      <c r="AE824" s="133"/>
    </row>
    <row r="825" spans="1:31" ht="36.75" thickBot="1" x14ac:dyDescent="0.3">
      <c r="A825" s="81"/>
      <c r="B825" s="79" t="s">
        <v>2633</v>
      </c>
      <c r="C825" s="138"/>
      <c r="D825" s="138"/>
      <c r="E825" s="138"/>
      <c r="F825" s="138"/>
      <c r="G825" s="138"/>
      <c r="H825" s="138"/>
      <c r="I825" s="141"/>
      <c r="J825" s="141"/>
      <c r="K825" s="141"/>
      <c r="L825" s="141"/>
      <c r="M825" s="141"/>
      <c r="N825" s="43">
        <v>1237.1630199999997</v>
      </c>
      <c r="O825" s="44">
        <v>1441.0016800000001</v>
      </c>
      <c r="P825" s="66" t="s">
        <v>3198</v>
      </c>
      <c r="Q825" s="8" t="s">
        <v>3201</v>
      </c>
      <c r="R825" s="145"/>
      <c r="U825" s="29"/>
      <c r="V825" s="133"/>
      <c r="X825" s="29"/>
      <c r="Y825" s="133"/>
      <c r="AA825" s="126"/>
      <c r="AB825" s="126"/>
      <c r="AC825" s="131"/>
      <c r="AD825" s="131"/>
      <c r="AE825" s="133"/>
    </row>
    <row r="826" spans="1:31" ht="36.75" thickBot="1" x14ac:dyDescent="0.3">
      <c r="A826" s="81"/>
      <c r="B826" s="79" t="s">
        <v>2632</v>
      </c>
      <c r="C826" s="138"/>
      <c r="D826" s="138"/>
      <c r="E826" s="138"/>
      <c r="F826" s="138"/>
      <c r="G826" s="138"/>
      <c r="H826" s="138"/>
      <c r="I826" s="141"/>
      <c r="J826" s="141"/>
      <c r="K826" s="141"/>
      <c r="L826" s="141"/>
      <c r="M826" s="141"/>
      <c r="N826" s="43">
        <v>42053.810150000005</v>
      </c>
      <c r="O826" s="44">
        <v>43300.639900000002</v>
      </c>
      <c r="P826" s="66" t="s">
        <v>3199</v>
      </c>
      <c r="Q826" s="8" t="s">
        <v>3201</v>
      </c>
      <c r="R826" s="145"/>
      <c r="U826" s="29"/>
      <c r="V826" s="133"/>
      <c r="X826" s="29"/>
      <c r="Y826" s="133"/>
      <c r="AA826" s="126"/>
      <c r="AB826" s="126"/>
      <c r="AC826" s="131"/>
      <c r="AD826" s="131"/>
      <c r="AE826" s="133"/>
    </row>
    <row r="827" spans="1:31" ht="16.5" thickBot="1" x14ac:dyDescent="0.3">
      <c r="A827" s="81"/>
      <c r="B827" s="75" t="s">
        <v>1094</v>
      </c>
      <c r="C827" s="139"/>
      <c r="D827" s="139"/>
      <c r="E827" s="139"/>
      <c r="F827" s="139"/>
      <c r="G827" s="139"/>
      <c r="H827" s="139"/>
      <c r="I827" s="142"/>
      <c r="J827" s="142"/>
      <c r="K827" s="142"/>
      <c r="L827" s="142"/>
      <c r="M827" s="142"/>
      <c r="N827" s="43">
        <v>8944.0949700000019</v>
      </c>
      <c r="O827" s="44">
        <v>9427.3917500000007</v>
      </c>
      <c r="P827" s="55" t="s">
        <v>848</v>
      </c>
      <c r="Q827" s="10" t="s">
        <v>848</v>
      </c>
      <c r="R827" s="146"/>
      <c r="U827" s="29"/>
      <c r="V827" s="133"/>
      <c r="X827" s="29"/>
      <c r="Y827" s="133"/>
      <c r="AA827" s="126"/>
      <c r="AB827" s="126"/>
      <c r="AC827" s="131"/>
      <c r="AD827" s="131"/>
      <c r="AE827" s="133"/>
    </row>
    <row r="828" spans="1:31" ht="16.5" thickBot="1" x14ac:dyDescent="0.3">
      <c r="A828" s="147" t="s">
        <v>57</v>
      </c>
      <c r="B828" s="148"/>
      <c r="C828" s="6">
        <f>SUM(C829:C833)</f>
        <v>1401</v>
      </c>
      <c r="D828" s="6">
        <f t="shared" ref="D828:H828" si="46">SUM(D829:D833)</f>
        <v>3959</v>
      </c>
      <c r="E828" s="6">
        <f t="shared" si="46"/>
        <v>9176</v>
      </c>
      <c r="F828" s="6">
        <f t="shared" si="46"/>
        <v>9176</v>
      </c>
      <c r="G828" s="6">
        <f t="shared" si="46"/>
        <v>9176</v>
      </c>
      <c r="H828" s="6">
        <f t="shared" si="46"/>
        <v>9176</v>
      </c>
      <c r="I828" s="143" t="s">
        <v>2569</v>
      </c>
      <c r="J828" s="143"/>
      <c r="K828" s="143"/>
      <c r="L828" s="143"/>
      <c r="M828" s="143"/>
      <c r="N828" s="6">
        <f>SUM(N829:N833)</f>
        <v>55653.171179999998</v>
      </c>
      <c r="O828" s="6">
        <f>SUM(O829:O833)</f>
        <v>69162.34676</v>
      </c>
      <c r="P828" s="59"/>
      <c r="Q828" s="59"/>
      <c r="R828" s="4"/>
      <c r="U828" s="29"/>
      <c r="V828" s="133"/>
      <c r="X828" s="29"/>
      <c r="Y828" s="133"/>
      <c r="AA828" s="127"/>
      <c r="AB828" s="127"/>
      <c r="AC828" s="131"/>
      <c r="AD828" s="131"/>
      <c r="AE828" s="133"/>
    </row>
    <row r="829" spans="1:31" ht="156.75" thickBot="1" x14ac:dyDescent="0.3">
      <c r="A829" s="82"/>
      <c r="B829" s="77" t="s">
        <v>2622</v>
      </c>
      <c r="C829" s="41">
        <v>410</v>
      </c>
      <c r="D829" s="40">
        <v>1473</v>
      </c>
      <c r="E829" s="41">
        <v>3547</v>
      </c>
      <c r="F829" s="40">
        <v>3547</v>
      </c>
      <c r="G829" s="41">
        <v>3547</v>
      </c>
      <c r="H829" s="40">
        <v>3547</v>
      </c>
      <c r="I829" s="36"/>
      <c r="J829" s="40"/>
      <c r="K829" s="36"/>
      <c r="L829" s="40"/>
      <c r="M829" s="36"/>
      <c r="N829" s="43">
        <v>29807.397499999999</v>
      </c>
      <c r="O829" s="44">
        <v>29918.170580000002</v>
      </c>
      <c r="P829" s="70" t="s">
        <v>3209</v>
      </c>
      <c r="Q829" s="73" t="s">
        <v>3208</v>
      </c>
      <c r="R829" s="23"/>
      <c r="U829" s="29"/>
      <c r="V829" s="133"/>
      <c r="X829" s="29"/>
      <c r="Y829" s="133"/>
      <c r="AA829" s="126"/>
      <c r="AB829" s="126"/>
      <c r="AC829" s="131"/>
      <c r="AD829" s="131"/>
      <c r="AE829" s="133"/>
    </row>
    <row r="830" spans="1:31" ht="144" customHeight="1" thickBot="1" x14ac:dyDescent="0.3">
      <c r="A830" s="82"/>
      <c r="B830" s="77" t="s">
        <v>2621</v>
      </c>
      <c r="C830" s="41">
        <v>189</v>
      </c>
      <c r="D830" s="40">
        <v>1154</v>
      </c>
      <c r="E830" s="41">
        <v>1655</v>
      </c>
      <c r="F830" s="40">
        <v>1655</v>
      </c>
      <c r="G830" s="41">
        <v>1655</v>
      </c>
      <c r="H830" s="40">
        <v>1655</v>
      </c>
      <c r="I830" s="36"/>
      <c r="J830" s="40"/>
      <c r="K830" s="36"/>
      <c r="L830" s="40"/>
      <c r="M830" s="36"/>
      <c r="N830" s="43">
        <v>6409.9732699999995</v>
      </c>
      <c r="O830" s="44">
        <v>7607.1666300000006</v>
      </c>
      <c r="P830" s="70" t="s">
        <v>3210</v>
      </c>
      <c r="Q830" s="73" t="s">
        <v>3208</v>
      </c>
      <c r="R830" s="23"/>
      <c r="U830" s="29"/>
      <c r="V830" s="133"/>
      <c r="X830" s="29"/>
      <c r="Y830" s="133"/>
      <c r="AA830" s="126"/>
      <c r="AB830" s="126"/>
      <c r="AC830" s="131"/>
      <c r="AD830" s="131"/>
      <c r="AE830" s="133"/>
    </row>
    <row r="831" spans="1:31" ht="235.5" customHeight="1" thickBot="1" x14ac:dyDescent="0.3">
      <c r="A831" s="82"/>
      <c r="B831" s="77" t="s">
        <v>2620</v>
      </c>
      <c r="C831" s="41">
        <v>477</v>
      </c>
      <c r="D831" s="40">
        <v>928</v>
      </c>
      <c r="E831" s="41">
        <v>983</v>
      </c>
      <c r="F831" s="40">
        <v>983</v>
      </c>
      <c r="G831" s="41">
        <v>983</v>
      </c>
      <c r="H831" s="40">
        <v>983</v>
      </c>
      <c r="I831" s="36"/>
      <c r="J831" s="40"/>
      <c r="K831" s="36"/>
      <c r="L831" s="40"/>
      <c r="M831" s="36"/>
      <c r="N831" s="43">
        <v>1795.5545400000001</v>
      </c>
      <c r="O831" s="44">
        <v>1885.35339</v>
      </c>
      <c r="P831" s="70" t="s">
        <v>3211</v>
      </c>
      <c r="Q831" s="73" t="s">
        <v>3208</v>
      </c>
      <c r="R831" s="23"/>
      <c r="U831" s="29"/>
      <c r="V831" s="133"/>
      <c r="X831" s="29"/>
      <c r="Y831" s="133"/>
      <c r="AA831" s="126"/>
      <c r="AB831" s="126"/>
      <c r="AC831" s="131"/>
      <c r="AD831" s="131"/>
      <c r="AE831" s="133"/>
    </row>
    <row r="832" spans="1:31" ht="39" customHeight="1" thickBot="1" x14ac:dyDescent="0.3">
      <c r="A832" s="82"/>
      <c r="B832" s="77" t="s">
        <v>2619</v>
      </c>
      <c r="C832" s="41">
        <v>0</v>
      </c>
      <c r="D832" s="40">
        <v>0</v>
      </c>
      <c r="E832" s="41">
        <v>0</v>
      </c>
      <c r="F832" s="40">
        <v>0</v>
      </c>
      <c r="G832" s="41">
        <v>0</v>
      </c>
      <c r="H832" s="40">
        <v>0</v>
      </c>
      <c r="I832" s="36"/>
      <c r="J832" s="40"/>
      <c r="K832" s="36"/>
      <c r="L832" s="40"/>
      <c r="M832" s="36"/>
      <c r="N832" s="43">
        <v>1702.05816</v>
      </c>
      <c r="O832" s="44">
        <v>5118.9110700000001</v>
      </c>
      <c r="P832" s="70" t="s">
        <v>2852</v>
      </c>
      <c r="Q832" s="71" t="s">
        <v>3212</v>
      </c>
      <c r="R832" s="23"/>
      <c r="U832" s="29"/>
      <c r="V832" s="133"/>
      <c r="X832" s="29"/>
      <c r="Y832" s="133"/>
      <c r="AA832" s="126"/>
      <c r="AB832" s="126"/>
      <c r="AC832" s="131"/>
      <c r="AD832" s="131"/>
      <c r="AE832" s="133"/>
    </row>
    <row r="833" spans="1:31" ht="16.5" thickBot="1" x14ac:dyDescent="0.3">
      <c r="A833" s="82"/>
      <c r="B833" s="75" t="s">
        <v>1094</v>
      </c>
      <c r="C833" s="41">
        <v>325</v>
      </c>
      <c r="D833" s="40">
        <v>404</v>
      </c>
      <c r="E833" s="41">
        <v>2991</v>
      </c>
      <c r="F833" s="40">
        <v>2991</v>
      </c>
      <c r="G833" s="41">
        <v>2991</v>
      </c>
      <c r="H833" s="40">
        <v>2991</v>
      </c>
      <c r="I833" s="36"/>
      <c r="J833" s="40"/>
      <c r="K833" s="36"/>
      <c r="L833" s="40"/>
      <c r="M833" s="36"/>
      <c r="N833" s="43">
        <v>15938.187709999998</v>
      </c>
      <c r="O833" s="44">
        <v>24632.74509</v>
      </c>
      <c r="P833" s="72"/>
      <c r="Q833" s="10" t="s">
        <v>848</v>
      </c>
      <c r="R833" s="23"/>
      <c r="U833" s="29"/>
      <c r="V833" s="133"/>
      <c r="X833" s="29"/>
      <c r="Y833" s="133"/>
      <c r="AA833" s="126"/>
      <c r="AB833" s="126"/>
      <c r="AC833" s="131"/>
      <c r="AD833" s="131"/>
      <c r="AE833" s="133"/>
    </row>
    <row r="834" spans="1:31" ht="16.5" thickBot="1" x14ac:dyDescent="0.3">
      <c r="A834" s="147" t="s">
        <v>58</v>
      </c>
      <c r="B834" s="148"/>
      <c r="C834" s="6">
        <f>SUM(C835:C837)</f>
        <v>527</v>
      </c>
      <c r="D834" s="6">
        <f t="shared" ref="D834:H834" si="47">SUM(D835:D837)</f>
        <v>657</v>
      </c>
      <c r="E834" s="6">
        <f t="shared" si="47"/>
        <v>657</v>
      </c>
      <c r="F834" s="6">
        <f t="shared" si="47"/>
        <v>657</v>
      </c>
      <c r="G834" s="6">
        <f t="shared" si="47"/>
        <v>657</v>
      </c>
      <c r="H834" s="6">
        <f t="shared" si="47"/>
        <v>657</v>
      </c>
      <c r="I834" s="143" t="s">
        <v>2569</v>
      </c>
      <c r="J834" s="143"/>
      <c r="K834" s="143"/>
      <c r="L834" s="143"/>
      <c r="M834" s="143"/>
      <c r="N834" s="6">
        <f>SUM(N835:N837)</f>
        <v>2541.2138399999999</v>
      </c>
      <c r="O834" s="6">
        <f>SUM(O835:O837)</f>
        <v>2643.4858300000001</v>
      </c>
      <c r="P834" s="59"/>
      <c r="Q834" s="59"/>
      <c r="R834" s="23"/>
      <c r="U834" s="29"/>
      <c r="V834" s="133"/>
      <c r="X834" s="29"/>
      <c r="Y834" s="133"/>
      <c r="AA834" s="127"/>
      <c r="AB834" s="127"/>
      <c r="AC834" s="131"/>
      <c r="AD834" s="131"/>
      <c r="AE834" s="133"/>
    </row>
    <row r="835" spans="1:31" ht="36.75" thickBot="1" x14ac:dyDescent="0.3">
      <c r="A835" s="82"/>
      <c r="B835" s="77" t="s">
        <v>2618</v>
      </c>
      <c r="C835" s="41">
        <v>234.6</v>
      </c>
      <c r="D835" s="40">
        <v>234.6</v>
      </c>
      <c r="E835" s="41">
        <v>234.6</v>
      </c>
      <c r="F835" s="40">
        <v>234.6</v>
      </c>
      <c r="G835" s="41">
        <v>234.6</v>
      </c>
      <c r="H835" s="40">
        <v>234.6</v>
      </c>
      <c r="I835" s="36"/>
      <c r="J835" s="40"/>
      <c r="K835" s="36"/>
      <c r="L835" s="40"/>
      <c r="M835" s="36"/>
      <c r="N835" s="43">
        <v>1773.46056</v>
      </c>
      <c r="O835" s="44">
        <v>1744.8924500000001</v>
      </c>
      <c r="P835" s="70" t="s">
        <v>3213</v>
      </c>
      <c r="Q835" s="71" t="s">
        <v>3218</v>
      </c>
      <c r="R835" s="23"/>
      <c r="U835" s="29"/>
      <c r="V835" s="133"/>
      <c r="X835" s="29"/>
      <c r="Y835" s="133"/>
      <c r="AA835" s="126"/>
      <c r="AB835" s="126"/>
      <c r="AC835" s="131"/>
      <c r="AD835" s="131"/>
      <c r="AE835" s="133"/>
    </row>
    <row r="836" spans="1:31" ht="24.75" thickBot="1" x14ac:dyDescent="0.3">
      <c r="A836" s="82"/>
      <c r="B836" s="77" t="s">
        <v>1094</v>
      </c>
      <c r="C836" s="41">
        <v>292.39999999999998</v>
      </c>
      <c r="D836" s="40">
        <v>422.4</v>
      </c>
      <c r="E836" s="41">
        <v>422.4</v>
      </c>
      <c r="F836" s="40">
        <v>422.4</v>
      </c>
      <c r="G836" s="41">
        <v>422.4</v>
      </c>
      <c r="H836" s="40">
        <v>422.4</v>
      </c>
      <c r="I836" s="36"/>
      <c r="J836" s="40"/>
      <c r="K836" s="36"/>
      <c r="L836" s="40"/>
      <c r="M836" s="36"/>
      <c r="N836" s="43">
        <v>767.75328000000002</v>
      </c>
      <c r="O836" s="44">
        <v>898.59338000000002</v>
      </c>
      <c r="P836" s="70" t="s">
        <v>3214</v>
      </c>
      <c r="Q836" s="71" t="s">
        <v>3217</v>
      </c>
      <c r="R836" s="23"/>
      <c r="U836" s="29"/>
      <c r="V836" s="133"/>
      <c r="X836" s="29"/>
      <c r="Y836" s="133"/>
      <c r="AA836" s="126"/>
      <c r="AB836" s="126"/>
      <c r="AC836" s="131"/>
      <c r="AD836" s="131"/>
      <c r="AE836" s="133"/>
    </row>
    <row r="837" spans="1:31" ht="16.5" thickBot="1" x14ac:dyDescent="0.3">
      <c r="A837" s="82"/>
      <c r="B837" s="77"/>
      <c r="C837" s="41"/>
      <c r="D837" s="40"/>
      <c r="E837" s="41"/>
      <c r="F837" s="40"/>
      <c r="G837" s="41"/>
      <c r="H837" s="40"/>
      <c r="I837" s="36"/>
      <c r="J837" s="40"/>
      <c r="K837" s="36"/>
      <c r="L837" s="40"/>
      <c r="M837" s="36"/>
      <c r="N837" s="43"/>
      <c r="O837" s="44"/>
      <c r="P837" s="70" t="s">
        <v>3215</v>
      </c>
      <c r="Q837" s="71" t="s">
        <v>3216</v>
      </c>
      <c r="R837" s="23"/>
      <c r="U837" s="29"/>
      <c r="V837" s="133"/>
      <c r="X837" s="29"/>
      <c r="Y837" s="133"/>
      <c r="AC837" s="131"/>
      <c r="AD837" s="131"/>
      <c r="AE837" s="133"/>
    </row>
    <row r="838" spans="1:31" ht="16.5" thickBot="1" x14ac:dyDescent="0.3">
      <c r="A838" s="147" t="s">
        <v>7</v>
      </c>
      <c r="B838" s="148"/>
      <c r="C838" s="5">
        <v>719</v>
      </c>
      <c r="D838" s="5">
        <v>533</v>
      </c>
      <c r="E838" s="5">
        <v>1283</v>
      </c>
      <c r="F838" s="5">
        <v>1283</v>
      </c>
      <c r="G838" s="5">
        <v>1283</v>
      </c>
      <c r="H838" s="5">
        <v>1283</v>
      </c>
      <c r="I838" s="20">
        <v>5</v>
      </c>
      <c r="J838" s="20">
        <v>6</v>
      </c>
      <c r="K838" s="20">
        <v>10</v>
      </c>
      <c r="L838" s="20">
        <v>10</v>
      </c>
      <c r="M838" s="20">
        <v>10</v>
      </c>
      <c r="N838" s="5">
        <f>SUM(N839:N865)</f>
        <v>14867.699189999996</v>
      </c>
      <c r="O838" s="5">
        <f>SUM(O839:O865)</f>
        <v>14674.06048</v>
      </c>
      <c r="P838" s="59"/>
      <c r="Q838" s="74"/>
      <c r="R838" s="22"/>
      <c r="U838" s="29"/>
      <c r="V838" s="133"/>
      <c r="X838" s="29"/>
      <c r="Y838" s="133"/>
      <c r="AA838" s="127"/>
      <c r="AB838" s="127"/>
      <c r="AC838" s="131"/>
      <c r="AD838" s="131"/>
      <c r="AE838" s="133"/>
    </row>
    <row r="839" spans="1:31" ht="16.5" thickBot="1" x14ac:dyDescent="0.3">
      <c r="A839" s="81"/>
      <c r="B839" s="75" t="s">
        <v>2617</v>
      </c>
      <c r="C839" s="137" t="s">
        <v>2562</v>
      </c>
      <c r="D839" s="137"/>
      <c r="E839" s="137"/>
      <c r="F839" s="137"/>
      <c r="G839" s="137"/>
      <c r="H839" s="137"/>
      <c r="I839" s="140" t="s">
        <v>2562</v>
      </c>
      <c r="J839" s="140"/>
      <c r="K839" s="140"/>
      <c r="L839" s="140"/>
      <c r="M839" s="140"/>
      <c r="N839" s="43">
        <v>6496.0321299999987</v>
      </c>
      <c r="O839" s="44">
        <v>6496.9141899999995</v>
      </c>
      <c r="P839" s="55" t="s">
        <v>1190</v>
      </c>
      <c r="Q839" s="11" t="s">
        <v>1191</v>
      </c>
      <c r="R839" s="144" t="s">
        <v>2562</v>
      </c>
      <c r="U839" s="29"/>
      <c r="V839" s="133"/>
      <c r="X839" s="29"/>
      <c r="Y839" s="133"/>
      <c r="AA839" s="126"/>
      <c r="AB839" s="126"/>
      <c r="AC839" s="131"/>
      <c r="AD839" s="131"/>
      <c r="AE839" s="133"/>
    </row>
    <row r="840" spans="1:31" ht="24.75" thickBot="1" x14ac:dyDescent="0.3">
      <c r="A840" s="81"/>
      <c r="B840" s="75"/>
      <c r="C840" s="138"/>
      <c r="D840" s="138"/>
      <c r="E840" s="138"/>
      <c r="F840" s="138"/>
      <c r="G840" s="138"/>
      <c r="H840" s="138"/>
      <c r="I840" s="141"/>
      <c r="J840" s="141"/>
      <c r="K840" s="141"/>
      <c r="L840" s="141"/>
      <c r="M840" s="141"/>
      <c r="N840" s="43"/>
      <c r="O840" s="44"/>
      <c r="P840" s="55" t="s">
        <v>1192</v>
      </c>
      <c r="Q840" s="11" t="s">
        <v>1193</v>
      </c>
      <c r="R840" s="145"/>
      <c r="U840" s="29"/>
      <c r="V840" s="133"/>
      <c r="X840" s="29"/>
      <c r="Y840" s="133"/>
      <c r="AC840" s="131"/>
      <c r="AD840" s="131"/>
      <c r="AE840" s="133"/>
    </row>
    <row r="841" spans="1:31" ht="24.75" thickBot="1" x14ac:dyDescent="0.3">
      <c r="A841" s="81"/>
      <c r="B841" s="75"/>
      <c r="C841" s="138"/>
      <c r="D841" s="138"/>
      <c r="E841" s="138"/>
      <c r="F841" s="138"/>
      <c r="G841" s="138"/>
      <c r="H841" s="138"/>
      <c r="I841" s="141"/>
      <c r="J841" s="141"/>
      <c r="K841" s="141"/>
      <c r="L841" s="141"/>
      <c r="M841" s="141"/>
      <c r="N841" s="43"/>
      <c r="O841" s="44"/>
      <c r="P841" s="55" t="s">
        <v>1194</v>
      </c>
      <c r="Q841" s="11" t="s">
        <v>1195</v>
      </c>
      <c r="R841" s="145"/>
      <c r="U841" s="29"/>
      <c r="V841" s="133"/>
      <c r="X841" s="29"/>
      <c r="Y841" s="133"/>
      <c r="AC841" s="131"/>
      <c r="AD841" s="131"/>
      <c r="AE841" s="133"/>
    </row>
    <row r="842" spans="1:31" ht="24.75" thickBot="1" x14ac:dyDescent="0.3">
      <c r="A842" s="81"/>
      <c r="B842" s="75"/>
      <c r="C842" s="138"/>
      <c r="D842" s="138"/>
      <c r="E842" s="138"/>
      <c r="F842" s="138"/>
      <c r="G842" s="138"/>
      <c r="H842" s="138"/>
      <c r="I842" s="141"/>
      <c r="J842" s="141"/>
      <c r="K842" s="141"/>
      <c r="L842" s="141"/>
      <c r="M842" s="141"/>
      <c r="N842" s="43"/>
      <c r="O842" s="44"/>
      <c r="P842" s="55" t="s">
        <v>1196</v>
      </c>
      <c r="Q842" s="11" t="s">
        <v>1197</v>
      </c>
      <c r="R842" s="145"/>
      <c r="U842" s="29"/>
      <c r="V842" s="133"/>
      <c r="X842" s="29"/>
      <c r="Y842" s="133"/>
      <c r="AC842" s="131"/>
      <c r="AD842" s="131"/>
      <c r="AE842" s="133"/>
    </row>
    <row r="843" spans="1:31" ht="24.75" thickBot="1" x14ac:dyDescent="0.3">
      <c r="A843" s="81"/>
      <c r="B843" s="75"/>
      <c r="C843" s="138"/>
      <c r="D843" s="138"/>
      <c r="E843" s="138"/>
      <c r="F843" s="138"/>
      <c r="G843" s="138"/>
      <c r="H843" s="138"/>
      <c r="I843" s="141"/>
      <c r="J843" s="141"/>
      <c r="K843" s="141"/>
      <c r="L843" s="141"/>
      <c r="M843" s="141"/>
      <c r="N843" s="43"/>
      <c r="O843" s="44"/>
      <c r="P843" s="55" t="s">
        <v>1198</v>
      </c>
      <c r="Q843" s="11" t="s">
        <v>716</v>
      </c>
      <c r="R843" s="145"/>
      <c r="U843" s="29"/>
      <c r="V843" s="133"/>
      <c r="X843" s="29"/>
      <c r="Y843" s="133"/>
      <c r="AC843" s="131"/>
      <c r="AD843" s="131"/>
      <c r="AE843" s="133"/>
    </row>
    <row r="844" spans="1:31" ht="24.75" thickBot="1" x14ac:dyDescent="0.3">
      <c r="A844" s="81"/>
      <c r="B844" s="75"/>
      <c r="C844" s="138"/>
      <c r="D844" s="138"/>
      <c r="E844" s="138"/>
      <c r="F844" s="138"/>
      <c r="G844" s="138"/>
      <c r="H844" s="138"/>
      <c r="I844" s="141"/>
      <c r="J844" s="141"/>
      <c r="K844" s="141"/>
      <c r="L844" s="141"/>
      <c r="M844" s="141"/>
      <c r="N844" s="43"/>
      <c r="O844" s="44"/>
      <c r="P844" s="55" t="s">
        <v>1199</v>
      </c>
      <c r="Q844" s="11" t="s">
        <v>1200</v>
      </c>
      <c r="R844" s="145"/>
      <c r="U844" s="29"/>
      <c r="V844" s="133"/>
      <c r="X844" s="29"/>
      <c r="Y844" s="133"/>
      <c r="AC844" s="131"/>
      <c r="AD844" s="131"/>
      <c r="AE844" s="133"/>
    </row>
    <row r="845" spans="1:31" ht="16.5" thickBot="1" x14ac:dyDescent="0.3">
      <c r="A845" s="81"/>
      <c r="B845" s="75" t="s">
        <v>2616</v>
      </c>
      <c r="C845" s="138"/>
      <c r="D845" s="138"/>
      <c r="E845" s="138"/>
      <c r="F845" s="138"/>
      <c r="G845" s="138"/>
      <c r="H845" s="138"/>
      <c r="I845" s="141"/>
      <c r="J845" s="141"/>
      <c r="K845" s="141"/>
      <c r="L845" s="141"/>
      <c r="M845" s="141"/>
      <c r="N845" s="43">
        <v>2235.1386000000002</v>
      </c>
      <c r="O845" s="44">
        <v>2300.8080299999997</v>
      </c>
      <c r="P845" s="55" t="s">
        <v>1190</v>
      </c>
      <c r="Q845" s="10" t="s">
        <v>1191</v>
      </c>
      <c r="R845" s="145"/>
      <c r="U845" s="29"/>
      <c r="V845" s="133"/>
      <c r="X845" s="29"/>
      <c r="Y845" s="133"/>
      <c r="AA845" s="126"/>
      <c r="AB845" s="126"/>
      <c r="AC845" s="131"/>
      <c r="AD845" s="131"/>
      <c r="AE845" s="133"/>
    </row>
    <row r="846" spans="1:31" ht="24.75" thickBot="1" x14ac:dyDescent="0.3">
      <c r="A846" s="81"/>
      <c r="B846" s="75"/>
      <c r="C846" s="138"/>
      <c r="D846" s="138"/>
      <c r="E846" s="138"/>
      <c r="F846" s="138"/>
      <c r="G846" s="138"/>
      <c r="H846" s="138"/>
      <c r="I846" s="141"/>
      <c r="J846" s="141"/>
      <c r="K846" s="141"/>
      <c r="L846" s="141"/>
      <c r="M846" s="141"/>
      <c r="N846" s="43"/>
      <c r="O846" s="44"/>
      <c r="P846" s="55" t="s">
        <v>1192</v>
      </c>
      <c r="Q846" s="10" t="s">
        <v>1193</v>
      </c>
      <c r="R846" s="145"/>
      <c r="U846" s="29"/>
      <c r="V846" s="133"/>
      <c r="X846" s="29"/>
      <c r="Y846" s="133"/>
      <c r="AC846" s="131"/>
      <c r="AD846" s="131"/>
      <c r="AE846" s="133"/>
    </row>
    <row r="847" spans="1:31" ht="24.75" thickBot="1" x14ac:dyDescent="0.3">
      <c r="A847" s="81"/>
      <c r="B847" s="75"/>
      <c r="C847" s="138"/>
      <c r="D847" s="138"/>
      <c r="E847" s="138"/>
      <c r="F847" s="138"/>
      <c r="G847" s="138"/>
      <c r="H847" s="138"/>
      <c r="I847" s="141"/>
      <c r="J847" s="141"/>
      <c r="K847" s="141"/>
      <c r="L847" s="141"/>
      <c r="M847" s="141"/>
      <c r="N847" s="43"/>
      <c r="O847" s="44"/>
      <c r="P847" s="55" t="s">
        <v>1194</v>
      </c>
      <c r="Q847" s="10" t="s">
        <v>351</v>
      </c>
      <c r="R847" s="145"/>
      <c r="U847" s="29"/>
      <c r="V847" s="133"/>
      <c r="X847" s="29"/>
      <c r="Y847" s="133"/>
      <c r="AC847" s="131"/>
      <c r="AD847" s="131"/>
      <c r="AE847" s="133"/>
    </row>
    <row r="848" spans="1:31" ht="24.75" thickBot="1" x14ac:dyDescent="0.3">
      <c r="A848" s="81"/>
      <c r="B848" s="75"/>
      <c r="C848" s="138"/>
      <c r="D848" s="138"/>
      <c r="E848" s="138"/>
      <c r="F848" s="138"/>
      <c r="G848" s="138"/>
      <c r="H848" s="138"/>
      <c r="I848" s="141"/>
      <c r="J848" s="141"/>
      <c r="K848" s="141"/>
      <c r="L848" s="141"/>
      <c r="M848" s="141"/>
      <c r="N848" s="43"/>
      <c r="O848" s="44"/>
      <c r="P848" s="55" t="s">
        <v>1196</v>
      </c>
      <c r="Q848" s="10" t="s">
        <v>1197</v>
      </c>
      <c r="R848" s="145"/>
      <c r="U848" s="29"/>
      <c r="V848" s="133"/>
      <c r="X848" s="29"/>
      <c r="Y848" s="133"/>
      <c r="AC848" s="131"/>
      <c r="AD848" s="131"/>
      <c r="AE848" s="133"/>
    </row>
    <row r="849" spans="1:31" ht="24.75" thickBot="1" x14ac:dyDescent="0.3">
      <c r="A849" s="81"/>
      <c r="B849" s="75"/>
      <c r="C849" s="138"/>
      <c r="D849" s="138"/>
      <c r="E849" s="138"/>
      <c r="F849" s="138"/>
      <c r="G849" s="138"/>
      <c r="H849" s="138"/>
      <c r="I849" s="141"/>
      <c r="J849" s="141"/>
      <c r="K849" s="141"/>
      <c r="L849" s="141"/>
      <c r="M849" s="141"/>
      <c r="N849" s="43"/>
      <c r="O849" s="44"/>
      <c r="P849" s="55" t="s">
        <v>1198</v>
      </c>
      <c r="Q849" s="10" t="s">
        <v>716</v>
      </c>
      <c r="R849" s="145"/>
      <c r="U849" s="29"/>
      <c r="V849" s="133"/>
      <c r="X849" s="29"/>
      <c r="Y849" s="133"/>
      <c r="AC849" s="131"/>
      <c r="AD849" s="131"/>
      <c r="AE849" s="133"/>
    </row>
    <row r="850" spans="1:31" ht="24.75" thickBot="1" x14ac:dyDescent="0.3">
      <c r="A850" s="81"/>
      <c r="B850" s="75"/>
      <c r="C850" s="138"/>
      <c r="D850" s="138"/>
      <c r="E850" s="138"/>
      <c r="F850" s="138"/>
      <c r="G850" s="138"/>
      <c r="H850" s="138"/>
      <c r="I850" s="141"/>
      <c r="J850" s="141"/>
      <c r="K850" s="141"/>
      <c r="L850" s="141"/>
      <c r="M850" s="141"/>
      <c r="N850" s="43"/>
      <c r="O850" s="44"/>
      <c r="P850" s="55" t="s">
        <v>1199</v>
      </c>
      <c r="Q850" s="10" t="s">
        <v>1201</v>
      </c>
      <c r="R850" s="145"/>
      <c r="U850" s="29"/>
      <c r="V850" s="133"/>
      <c r="X850" s="29"/>
      <c r="Y850" s="133"/>
      <c r="AC850" s="131"/>
      <c r="AD850" s="131"/>
      <c r="AE850" s="133"/>
    </row>
    <row r="851" spans="1:31" ht="16.5" thickBot="1" x14ac:dyDescent="0.3">
      <c r="A851" s="81"/>
      <c r="B851" s="75" t="s">
        <v>2615</v>
      </c>
      <c r="C851" s="138"/>
      <c r="D851" s="138"/>
      <c r="E851" s="138"/>
      <c r="F851" s="138"/>
      <c r="G851" s="138"/>
      <c r="H851" s="138"/>
      <c r="I851" s="141"/>
      <c r="J851" s="141"/>
      <c r="K851" s="141"/>
      <c r="L851" s="141"/>
      <c r="M851" s="141"/>
      <c r="N851" s="43">
        <v>2391.7928099999995</v>
      </c>
      <c r="O851" s="44">
        <v>2306.4868200000001</v>
      </c>
      <c r="P851" s="55" t="s">
        <v>1190</v>
      </c>
      <c r="Q851" s="10" t="s">
        <v>1202</v>
      </c>
      <c r="R851" s="145"/>
      <c r="U851" s="29"/>
      <c r="V851" s="133"/>
      <c r="X851" s="29"/>
      <c r="Y851" s="133"/>
      <c r="AA851" s="126"/>
      <c r="AB851" s="126"/>
      <c r="AC851" s="131"/>
      <c r="AD851" s="131"/>
      <c r="AE851" s="133"/>
    </row>
    <row r="852" spans="1:31" ht="24.75" thickBot="1" x14ac:dyDescent="0.3">
      <c r="A852" s="81"/>
      <c r="B852" s="75"/>
      <c r="C852" s="138"/>
      <c r="D852" s="138"/>
      <c r="E852" s="138"/>
      <c r="F852" s="138"/>
      <c r="G852" s="138"/>
      <c r="H852" s="138"/>
      <c r="I852" s="141"/>
      <c r="J852" s="141"/>
      <c r="K852" s="141"/>
      <c r="L852" s="141"/>
      <c r="M852" s="141"/>
      <c r="N852" s="43"/>
      <c r="O852" s="44"/>
      <c r="P852" s="55" t="s">
        <v>1192</v>
      </c>
      <c r="Q852" s="10" t="s">
        <v>1193</v>
      </c>
      <c r="R852" s="145"/>
      <c r="U852" s="29"/>
      <c r="V852" s="133"/>
      <c r="X852" s="29"/>
      <c r="Y852" s="133"/>
      <c r="AC852" s="131"/>
      <c r="AD852" s="131"/>
      <c r="AE852" s="133"/>
    </row>
    <row r="853" spans="1:31" ht="24.75" thickBot="1" x14ac:dyDescent="0.3">
      <c r="A853" s="81"/>
      <c r="B853" s="75"/>
      <c r="C853" s="138"/>
      <c r="D853" s="138"/>
      <c r="E853" s="138"/>
      <c r="F853" s="138"/>
      <c r="G853" s="138"/>
      <c r="H853" s="138"/>
      <c r="I853" s="141"/>
      <c r="J853" s="141"/>
      <c r="K853" s="141"/>
      <c r="L853" s="141"/>
      <c r="M853" s="141"/>
      <c r="N853" s="43"/>
      <c r="O853" s="44"/>
      <c r="P853" s="55" t="s">
        <v>1194</v>
      </c>
      <c r="Q853" s="10" t="s">
        <v>1203</v>
      </c>
      <c r="R853" s="145"/>
      <c r="U853" s="29"/>
      <c r="V853" s="133"/>
      <c r="X853" s="29"/>
      <c r="Y853" s="133"/>
      <c r="AC853" s="131"/>
      <c r="AD853" s="131"/>
      <c r="AE853" s="133"/>
    </row>
    <row r="854" spans="1:31" ht="24.75" thickBot="1" x14ac:dyDescent="0.3">
      <c r="A854" s="81"/>
      <c r="B854" s="75"/>
      <c r="C854" s="138"/>
      <c r="D854" s="138"/>
      <c r="E854" s="138"/>
      <c r="F854" s="138"/>
      <c r="G854" s="138"/>
      <c r="H854" s="138"/>
      <c r="I854" s="141"/>
      <c r="J854" s="141"/>
      <c r="K854" s="141"/>
      <c r="L854" s="141"/>
      <c r="M854" s="141"/>
      <c r="N854" s="43"/>
      <c r="O854" s="44"/>
      <c r="P854" s="55" t="s">
        <v>1196</v>
      </c>
      <c r="Q854" s="10" t="s">
        <v>1197</v>
      </c>
      <c r="R854" s="145"/>
      <c r="U854" s="29"/>
      <c r="V854" s="133"/>
      <c r="X854" s="29"/>
      <c r="Y854" s="133"/>
      <c r="AC854" s="131"/>
      <c r="AD854" s="131"/>
      <c r="AE854" s="133"/>
    </row>
    <row r="855" spans="1:31" ht="24.75" thickBot="1" x14ac:dyDescent="0.3">
      <c r="A855" s="81"/>
      <c r="B855" s="75"/>
      <c r="C855" s="138"/>
      <c r="D855" s="138"/>
      <c r="E855" s="138"/>
      <c r="F855" s="138"/>
      <c r="G855" s="138"/>
      <c r="H855" s="138"/>
      <c r="I855" s="141"/>
      <c r="J855" s="141"/>
      <c r="K855" s="141"/>
      <c r="L855" s="141"/>
      <c r="M855" s="141"/>
      <c r="N855" s="43"/>
      <c r="O855" s="44"/>
      <c r="P855" s="55" t="s">
        <v>1198</v>
      </c>
      <c r="Q855" s="10" t="s">
        <v>716</v>
      </c>
      <c r="R855" s="145"/>
      <c r="U855" s="29"/>
      <c r="V855" s="133"/>
      <c r="X855" s="29"/>
      <c r="Y855" s="133"/>
      <c r="AC855" s="131"/>
      <c r="AD855" s="131"/>
      <c r="AE855" s="133"/>
    </row>
    <row r="856" spans="1:31" ht="16.5" customHeight="1" thickBot="1" x14ac:dyDescent="0.3">
      <c r="A856" s="81"/>
      <c r="B856" s="75"/>
      <c r="C856" s="138"/>
      <c r="D856" s="138"/>
      <c r="E856" s="138"/>
      <c r="F856" s="138"/>
      <c r="G856" s="138"/>
      <c r="H856" s="138"/>
      <c r="I856" s="141"/>
      <c r="J856" s="141"/>
      <c r="K856" s="141"/>
      <c r="L856" s="141"/>
      <c r="M856" s="141"/>
      <c r="N856" s="43"/>
      <c r="O856" s="44"/>
      <c r="P856" s="55" t="s">
        <v>1199</v>
      </c>
      <c r="Q856" s="10" t="s">
        <v>1201</v>
      </c>
      <c r="R856" s="145"/>
      <c r="U856" s="29"/>
      <c r="V856" s="133"/>
      <c r="X856" s="29"/>
      <c r="Y856" s="133"/>
      <c r="AC856" s="131"/>
      <c r="AD856" s="131"/>
      <c r="AE856" s="133"/>
    </row>
    <row r="857" spans="1:31" ht="16.5" thickBot="1" x14ac:dyDescent="0.3">
      <c r="A857" s="81"/>
      <c r="B857" s="75" t="s">
        <v>2614</v>
      </c>
      <c r="C857" s="138"/>
      <c r="D857" s="138"/>
      <c r="E857" s="138"/>
      <c r="F857" s="138"/>
      <c r="G857" s="138"/>
      <c r="H857" s="138"/>
      <c r="I857" s="141"/>
      <c r="J857" s="141"/>
      <c r="K857" s="141"/>
      <c r="L857" s="141"/>
      <c r="M857" s="141"/>
      <c r="N857" s="43">
        <v>217.83405000000002</v>
      </c>
      <c r="O857" s="44">
        <v>175.82413</v>
      </c>
      <c r="P857" s="55" t="s">
        <v>1190</v>
      </c>
      <c r="Q857" s="11" t="s">
        <v>1191</v>
      </c>
      <c r="R857" s="145"/>
      <c r="U857" s="29"/>
      <c r="V857" s="133"/>
      <c r="X857" s="29"/>
      <c r="Y857" s="133"/>
      <c r="AA857" s="126"/>
      <c r="AB857" s="126"/>
      <c r="AC857" s="131"/>
      <c r="AD857" s="131"/>
      <c r="AE857" s="133"/>
    </row>
    <row r="858" spans="1:31" ht="24.75" thickBot="1" x14ac:dyDescent="0.3">
      <c r="A858" s="81"/>
      <c r="B858" s="75"/>
      <c r="C858" s="138"/>
      <c r="D858" s="138"/>
      <c r="E858" s="138"/>
      <c r="F858" s="138"/>
      <c r="G858" s="138"/>
      <c r="H858" s="138"/>
      <c r="I858" s="141"/>
      <c r="J858" s="141"/>
      <c r="K858" s="141"/>
      <c r="L858" s="141"/>
      <c r="M858" s="141"/>
      <c r="N858" s="43"/>
      <c r="O858" s="44"/>
      <c r="P858" s="55" t="s">
        <v>1192</v>
      </c>
      <c r="Q858" s="11" t="s">
        <v>1193</v>
      </c>
      <c r="R858" s="145"/>
      <c r="U858" s="29"/>
      <c r="V858" s="133"/>
      <c r="X858" s="29"/>
      <c r="Y858" s="133"/>
      <c r="AC858" s="131"/>
      <c r="AD858" s="131"/>
      <c r="AE858" s="133"/>
    </row>
    <row r="859" spans="1:31" ht="24.75" thickBot="1" x14ac:dyDescent="0.3">
      <c r="A859" s="81"/>
      <c r="B859" s="75"/>
      <c r="C859" s="138"/>
      <c r="D859" s="138"/>
      <c r="E859" s="138"/>
      <c r="F859" s="138"/>
      <c r="G859" s="138"/>
      <c r="H859" s="138"/>
      <c r="I859" s="141"/>
      <c r="J859" s="141"/>
      <c r="K859" s="141"/>
      <c r="L859" s="141"/>
      <c r="M859" s="141"/>
      <c r="N859" s="43"/>
      <c r="O859" s="44"/>
      <c r="P859" s="55" t="s">
        <v>1194</v>
      </c>
      <c r="Q859" s="11" t="s">
        <v>1204</v>
      </c>
      <c r="R859" s="145"/>
      <c r="U859" s="29"/>
      <c r="V859" s="133"/>
      <c r="X859" s="29"/>
      <c r="Y859" s="133"/>
      <c r="AC859" s="131"/>
      <c r="AD859" s="131"/>
      <c r="AE859" s="133"/>
    </row>
    <row r="860" spans="1:31" ht="24.75" thickBot="1" x14ac:dyDescent="0.3">
      <c r="A860" s="81"/>
      <c r="B860" s="75"/>
      <c r="C860" s="138"/>
      <c r="D860" s="138"/>
      <c r="E860" s="138"/>
      <c r="F860" s="138"/>
      <c r="G860" s="138"/>
      <c r="H860" s="138"/>
      <c r="I860" s="141"/>
      <c r="J860" s="141"/>
      <c r="K860" s="141"/>
      <c r="L860" s="141"/>
      <c r="M860" s="141"/>
      <c r="N860" s="43"/>
      <c r="O860" s="44"/>
      <c r="P860" s="55" t="s">
        <v>1196</v>
      </c>
      <c r="Q860" s="11" t="s">
        <v>1197</v>
      </c>
      <c r="R860" s="145"/>
      <c r="U860" s="29"/>
      <c r="V860" s="133"/>
      <c r="X860" s="29"/>
      <c r="Y860" s="133"/>
      <c r="AC860" s="131"/>
      <c r="AD860" s="131"/>
      <c r="AE860" s="133"/>
    </row>
    <row r="861" spans="1:31" ht="24.75" thickBot="1" x14ac:dyDescent="0.3">
      <c r="A861" s="81"/>
      <c r="B861" s="75"/>
      <c r="C861" s="138"/>
      <c r="D861" s="138"/>
      <c r="E861" s="138"/>
      <c r="F861" s="138"/>
      <c r="G861" s="138"/>
      <c r="H861" s="138"/>
      <c r="I861" s="141"/>
      <c r="J861" s="141"/>
      <c r="K861" s="141"/>
      <c r="L861" s="141"/>
      <c r="M861" s="141"/>
      <c r="N861" s="43"/>
      <c r="O861" s="44"/>
      <c r="P861" s="55" t="s">
        <v>1198</v>
      </c>
      <c r="Q861" s="11" t="s">
        <v>716</v>
      </c>
      <c r="R861" s="145"/>
      <c r="U861" s="29"/>
      <c r="V861" s="133"/>
      <c r="X861" s="29"/>
      <c r="Y861" s="133"/>
      <c r="AC861" s="131"/>
      <c r="AD861" s="131"/>
      <c r="AE861" s="133"/>
    </row>
    <row r="862" spans="1:31" ht="16.5" thickBot="1" x14ac:dyDescent="0.3">
      <c r="A862" s="81"/>
      <c r="B862" s="75" t="s">
        <v>1094</v>
      </c>
      <c r="C862" s="138"/>
      <c r="D862" s="138"/>
      <c r="E862" s="138"/>
      <c r="F862" s="138"/>
      <c r="G862" s="138"/>
      <c r="H862" s="138"/>
      <c r="I862" s="141"/>
      <c r="J862" s="141"/>
      <c r="K862" s="141"/>
      <c r="L862" s="141"/>
      <c r="M862" s="141"/>
      <c r="N862" s="43">
        <v>3526.9015999999997</v>
      </c>
      <c r="O862" s="44">
        <v>3394.0273099999995</v>
      </c>
      <c r="P862" s="55" t="s">
        <v>1205</v>
      </c>
      <c r="Q862" s="14" t="s">
        <v>770</v>
      </c>
      <c r="R862" s="145"/>
      <c r="U862" s="29"/>
      <c r="V862" s="133"/>
      <c r="X862" s="29"/>
      <c r="Y862" s="133"/>
      <c r="AA862" s="126"/>
      <c r="AB862" s="126"/>
      <c r="AC862" s="131"/>
      <c r="AD862" s="131"/>
      <c r="AE862" s="133"/>
    </row>
    <row r="863" spans="1:31" ht="36.75" thickBot="1" x14ac:dyDescent="0.3">
      <c r="A863" s="81"/>
      <c r="B863" s="76"/>
      <c r="C863" s="138"/>
      <c r="D863" s="138"/>
      <c r="E863" s="138"/>
      <c r="F863" s="138"/>
      <c r="G863" s="138"/>
      <c r="H863" s="138"/>
      <c r="I863" s="141"/>
      <c r="J863" s="141"/>
      <c r="K863" s="141"/>
      <c r="L863" s="141"/>
      <c r="M863" s="141"/>
      <c r="N863" s="43"/>
      <c r="O863" s="44"/>
      <c r="P863" s="55" t="s">
        <v>1206</v>
      </c>
      <c r="Q863" s="14" t="s">
        <v>1207</v>
      </c>
      <c r="R863" s="145"/>
      <c r="U863" s="29"/>
      <c r="V863" s="133"/>
      <c r="X863" s="29"/>
      <c r="Y863" s="133"/>
      <c r="AC863" s="131"/>
      <c r="AD863" s="131"/>
      <c r="AE863" s="133"/>
    </row>
    <row r="864" spans="1:31" ht="48.75" thickBot="1" x14ac:dyDescent="0.3">
      <c r="A864" s="81"/>
      <c r="B864" s="76"/>
      <c r="C864" s="138"/>
      <c r="D864" s="138"/>
      <c r="E864" s="138"/>
      <c r="F864" s="138"/>
      <c r="G864" s="138"/>
      <c r="H864" s="138"/>
      <c r="I864" s="141"/>
      <c r="J864" s="141"/>
      <c r="K864" s="141"/>
      <c r="L864" s="141"/>
      <c r="M864" s="141"/>
      <c r="N864" s="43"/>
      <c r="O864" s="44"/>
      <c r="P864" s="55" t="s">
        <v>1208</v>
      </c>
      <c r="Q864" s="15" t="s">
        <v>1207</v>
      </c>
      <c r="R864" s="145"/>
      <c r="U864" s="29"/>
      <c r="V864" s="133"/>
      <c r="X864" s="29"/>
      <c r="Y864" s="133"/>
      <c r="AC864" s="131"/>
      <c r="AD864" s="131"/>
      <c r="AE864" s="133"/>
    </row>
    <row r="865" spans="1:31" ht="36.75" thickBot="1" x14ac:dyDescent="0.3">
      <c r="A865" s="81"/>
      <c r="B865" s="80"/>
      <c r="C865" s="139"/>
      <c r="D865" s="139"/>
      <c r="E865" s="139"/>
      <c r="F865" s="139"/>
      <c r="G865" s="139"/>
      <c r="H865" s="139"/>
      <c r="I865" s="142"/>
      <c r="J865" s="142"/>
      <c r="K865" s="142"/>
      <c r="L865" s="142"/>
      <c r="M865" s="142"/>
      <c r="N865" s="43"/>
      <c r="O865" s="44"/>
      <c r="P865" s="55" t="s">
        <v>1209</v>
      </c>
      <c r="Q865" s="14" t="s">
        <v>1210</v>
      </c>
      <c r="R865" s="146"/>
      <c r="U865" s="29"/>
      <c r="V865" s="133"/>
      <c r="X865" s="29"/>
      <c r="Y865" s="133"/>
      <c r="AC865" s="131"/>
      <c r="AD865" s="131"/>
      <c r="AE865" s="133"/>
    </row>
    <row r="866" spans="1:31" ht="16.5" thickBot="1" x14ac:dyDescent="0.3">
      <c r="A866" s="147" t="s">
        <v>16</v>
      </c>
      <c r="B866" s="148"/>
      <c r="C866" s="5">
        <v>7532</v>
      </c>
      <c r="D866" s="5">
        <v>7532</v>
      </c>
      <c r="E866" s="5">
        <v>7532</v>
      </c>
      <c r="F866" s="5">
        <v>7532</v>
      </c>
      <c r="G866" s="5">
        <v>7532</v>
      </c>
      <c r="H866" s="5">
        <v>7532</v>
      </c>
      <c r="I866" s="20">
        <v>0</v>
      </c>
      <c r="J866" s="20">
        <v>0</v>
      </c>
      <c r="K866" s="20">
        <v>0</v>
      </c>
      <c r="L866" s="20">
        <v>0</v>
      </c>
      <c r="M866" s="20">
        <v>0</v>
      </c>
      <c r="N866" s="5">
        <f>SUM(N867:N890)</f>
        <v>44605.422879999998</v>
      </c>
      <c r="O866" s="5">
        <f>SUM(O867:O890)</f>
        <v>224564.18028000003</v>
      </c>
      <c r="P866" s="59"/>
      <c r="Q866" s="74"/>
      <c r="R866" s="22"/>
      <c r="U866" s="29"/>
      <c r="V866" s="133"/>
      <c r="X866" s="29"/>
      <c r="Y866" s="133"/>
      <c r="AA866" s="127"/>
      <c r="AB866" s="127"/>
      <c r="AC866" s="131"/>
      <c r="AD866" s="131"/>
      <c r="AE866" s="133"/>
    </row>
    <row r="867" spans="1:31" ht="24.75" thickBot="1" x14ac:dyDescent="0.3">
      <c r="A867" s="81"/>
      <c r="B867" s="75" t="s">
        <v>2814</v>
      </c>
      <c r="C867" s="137" t="s">
        <v>2562</v>
      </c>
      <c r="D867" s="137"/>
      <c r="E867" s="137"/>
      <c r="F867" s="137"/>
      <c r="G867" s="137"/>
      <c r="H867" s="137"/>
      <c r="I867" s="140" t="s">
        <v>2562</v>
      </c>
      <c r="J867" s="140"/>
      <c r="K867" s="140"/>
      <c r="L867" s="140"/>
      <c r="M867" s="140"/>
      <c r="N867" s="43">
        <v>11453.115750000003</v>
      </c>
      <c r="O867" s="44">
        <v>176270.61318000001</v>
      </c>
      <c r="P867" s="55" t="s">
        <v>1027</v>
      </c>
      <c r="Q867" s="11" t="s">
        <v>848</v>
      </c>
      <c r="R867" s="144" t="s">
        <v>2562</v>
      </c>
      <c r="U867" s="29"/>
      <c r="V867" s="133"/>
      <c r="X867" s="29"/>
      <c r="Y867" s="133"/>
      <c r="AA867" s="126"/>
      <c r="AB867" s="126"/>
      <c r="AC867" s="131"/>
      <c r="AD867" s="131"/>
      <c r="AE867" s="133"/>
    </row>
    <row r="868" spans="1:31" ht="16.5" thickBot="1" x14ac:dyDescent="0.3">
      <c r="A868" s="81"/>
      <c r="B868" s="75"/>
      <c r="C868" s="138"/>
      <c r="D868" s="138"/>
      <c r="E868" s="138"/>
      <c r="F868" s="138"/>
      <c r="G868" s="138"/>
      <c r="H868" s="138"/>
      <c r="I868" s="141"/>
      <c r="J868" s="141"/>
      <c r="K868" s="141"/>
      <c r="L868" s="141"/>
      <c r="M868" s="141"/>
      <c r="N868" s="43"/>
      <c r="O868" s="44"/>
      <c r="P868" s="55" t="s">
        <v>1028</v>
      </c>
      <c r="Q868" s="11" t="s">
        <v>848</v>
      </c>
      <c r="R868" s="145"/>
      <c r="U868" s="29"/>
      <c r="V868" s="133"/>
      <c r="X868" s="29"/>
      <c r="Y868" s="133"/>
      <c r="AC868" s="131"/>
      <c r="AD868" s="131"/>
      <c r="AE868" s="133"/>
    </row>
    <row r="869" spans="1:31" ht="24.75" thickBot="1" x14ac:dyDescent="0.3">
      <c r="A869" s="81"/>
      <c r="B869" s="75"/>
      <c r="C869" s="138"/>
      <c r="D869" s="138"/>
      <c r="E869" s="138"/>
      <c r="F869" s="138"/>
      <c r="G869" s="138"/>
      <c r="H869" s="138"/>
      <c r="I869" s="141"/>
      <c r="J869" s="141"/>
      <c r="K869" s="141"/>
      <c r="L869" s="141"/>
      <c r="M869" s="141"/>
      <c r="N869" s="43"/>
      <c r="O869" s="44"/>
      <c r="P869" s="55" t="s">
        <v>1029</v>
      </c>
      <c r="Q869" s="11" t="s">
        <v>848</v>
      </c>
      <c r="R869" s="145"/>
      <c r="U869" s="29"/>
      <c r="V869" s="133"/>
      <c r="X869" s="29"/>
      <c r="Y869" s="133"/>
      <c r="AC869" s="131"/>
      <c r="AD869" s="131"/>
      <c r="AE869" s="133"/>
    </row>
    <row r="870" spans="1:31" ht="24.75" thickBot="1" x14ac:dyDescent="0.3">
      <c r="A870" s="81"/>
      <c r="B870" s="75"/>
      <c r="C870" s="138"/>
      <c r="D870" s="138"/>
      <c r="E870" s="138"/>
      <c r="F870" s="138"/>
      <c r="G870" s="138"/>
      <c r="H870" s="138"/>
      <c r="I870" s="141"/>
      <c r="J870" s="141"/>
      <c r="K870" s="141"/>
      <c r="L870" s="141"/>
      <c r="M870" s="141"/>
      <c r="N870" s="43"/>
      <c r="O870" s="44"/>
      <c r="P870" s="55" t="s">
        <v>1030</v>
      </c>
      <c r="Q870" s="11" t="s">
        <v>848</v>
      </c>
      <c r="R870" s="145"/>
      <c r="U870" s="29"/>
      <c r="V870" s="133"/>
      <c r="X870" s="29"/>
      <c r="Y870" s="133"/>
      <c r="AC870" s="131"/>
      <c r="AD870" s="131"/>
      <c r="AE870" s="133"/>
    </row>
    <row r="871" spans="1:31" ht="24.75" thickBot="1" x14ac:dyDescent="0.3">
      <c r="A871" s="81"/>
      <c r="B871" s="75"/>
      <c r="C871" s="138"/>
      <c r="D871" s="138"/>
      <c r="E871" s="138"/>
      <c r="F871" s="138"/>
      <c r="G871" s="138"/>
      <c r="H871" s="138"/>
      <c r="I871" s="141"/>
      <c r="J871" s="141"/>
      <c r="K871" s="141"/>
      <c r="L871" s="141"/>
      <c r="M871" s="141"/>
      <c r="N871" s="43"/>
      <c r="O871" s="44"/>
      <c r="P871" s="55" t="s">
        <v>1031</v>
      </c>
      <c r="Q871" s="11" t="s">
        <v>848</v>
      </c>
      <c r="R871" s="145"/>
      <c r="U871" s="29"/>
      <c r="V871" s="133"/>
      <c r="X871" s="29"/>
      <c r="Y871" s="133"/>
      <c r="AC871" s="131"/>
      <c r="AD871" s="131"/>
      <c r="AE871" s="133"/>
    </row>
    <row r="872" spans="1:31" ht="16.5" thickBot="1" x14ac:dyDescent="0.3">
      <c r="A872" s="81"/>
      <c r="B872" s="75"/>
      <c r="C872" s="138"/>
      <c r="D872" s="138"/>
      <c r="E872" s="138"/>
      <c r="F872" s="138"/>
      <c r="G872" s="138"/>
      <c r="H872" s="138"/>
      <c r="I872" s="141"/>
      <c r="J872" s="141"/>
      <c r="K872" s="141"/>
      <c r="L872" s="141"/>
      <c r="M872" s="141"/>
      <c r="N872" s="43"/>
      <c r="O872" s="44"/>
      <c r="P872" s="55" t="s">
        <v>1032</v>
      </c>
      <c r="Q872" s="11" t="s">
        <v>848</v>
      </c>
      <c r="R872" s="145"/>
      <c r="U872" s="29"/>
      <c r="V872" s="133"/>
      <c r="X872" s="29"/>
      <c r="Y872" s="133"/>
      <c r="AC872" s="131"/>
      <c r="AD872" s="131"/>
      <c r="AE872" s="133"/>
    </row>
    <row r="873" spans="1:31" ht="24.75" thickBot="1" x14ac:dyDescent="0.3">
      <c r="A873" s="81"/>
      <c r="B873" s="75"/>
      <c r="C873" s="138"/>
      <c r="D873" s="138"/>
      <c r="E873" s="138"/>
      <c r="F873" s="138"/>
      <c r="G873" s="138"/>
      <c r="H873" s="138"/>
      <c r="I873" s="141"/>
      <c r="J873" s="141"/>
      <c r="K873" s="141"/>
      <c r="L873" s="141"/>
      <c r="M873" s="141"/>
      <c r="N873" s="43"/>
      <c r="O873" s="44"/>
      <c r="P873" s="55" t="s">
        <v>1033</v>
      </c>
      <c r="Q873" s="11" t="s">
        <v>848</v>
      </c>
      <c r="R873" s="145"/>
      <c r="U873" s="29"/>
      <c r="V873" s="133"/>
      <c r="X873" s="29"/>
      <c r="Y873" s="133"/>
      <c r="AC873" s="131"/>
      <c r="AD873" s="131"/>
      <c r="AE873" s="133"/>
    </row>
    <row r="874" spans="1:31" ht="16.5" thickBot="1" x14ac:dyDescent="0.3">
      <c r="A874" s="81"/>
      <c r="B874" s="75"/>
      <c r="C874" s="138"/>
      <c r="D874" s="138"/>
      <c r="E874" s="138"/>
      <c r="F874" s="138"/>
      <c r="G874" s="138"/>
      <c r="H874" s="138"/>
      <c r="I874" s="141"/>
      <c r="J874" s="141"/>
      <c r="K874" s="141"/>
      <c r="L874" s="141"/>
      <c r="M874" s="141"/>
      <c r="N874" s="43"/>
      <c r="O874" s="44"/>
      <c r="P874" s="55" t="s">
        <v>1034</v>
      </c>
      <c r="Q874" s="11" t="s">
        <v>848</v>
      </c>
      <c r="R874" s="145"/>
      <c r="U874" s="29"/>
      <c r="V874" s="133"/>
      <c r="X874" s="29"/>
      <c r="Y874" s="133"/>
      <c r="AC874" s="131"/>
      <c r="AD874" s="131"/>
      <c r="AE874" s="133"/>
    </row>
    <row r="875" spans="1:31" ht="24.75" thickBot="1" x14ac:dyDescent="0.3">
      <c r="A875" s="81"/>
      <c r="B875" s="75"/>
      <c r="C875" s="138"/>
      <c r="D875" s="138"/>
      <c r="E875" s="138"/>
      <c r="F875" s="138"/>
      <c r="G875" s="138"/>
      <c r="H875" s="138"/>
      <c r="I875" s="141"/>
      <c r="J875" s="141"/>
      <c r="K875" s="141"/>
      <c r="L875" s="141"/>
      <c r="M875" s="141"/>
      <c r="N875" s="43"/>
      <c r="O875" s="44"/>
      <c r="P875" s="55" t="s">
        <v>1035</v>
      </c>
      <c r="Q875" s="11" t="s">
        <v>848</v>
      </c>
      <c r="R875" s="145"/>
      <c r="U875" s="29"/>
      <c r="V875" s="133"/>
      <c r="X875" s="29"/>
      <c r="Y875" s="133"/>
      <c r="AC875" s="131"/>
      <c r="AD875" s="131"/>
      <c r="AE875" s="133"/>
    </row>
    <row r="876" spans="1:31" ht="16.5" thickBot="1" x14ac:dyDescent="0.3">
      <c r="A876" s="81"/>
      <c r="B876" s="75"/>
      <c r="C876" s="138"/>
      <c r="D876" s="138"/>
      <c r="E876" s="138"/>
      <c r="F876" s="138"/>
      <c r="G876" s="138"/>
      <c r="H876" s="138"/>
      <c r="I876" s="141"/>
      <c r="J876" s="141"/>
      <c r="K876" s="141"/>
      <c r="L876" s="141"/>
      <c r="M876" s="141"/>
      <c r="N876" s="43"/>
      <c r="O876" s="44"/>
      <c r="P876" s="55" t="s">
        <v>1036</v>
      </c>
      <c r="Q876" s="11" t="s">
        <v>848</v>
      </c>
      <c r="R876" s="145"/>
      <c r="U876" s="29"/>
      <c r="V876" s="133"/>
      <c r="X876" s="29"/>
      <c r="Y876" s="133"/>
      <c r="AC876" s="131"/>
      <c r="AD876" s="131"/>
      <c r="AE876" s="133"/>
    </row>
    <row r="877" spans="1:31" ht="24.75" thickBot="1" x14ac:dyDescent="0.3">
      <c r="A877" s="81"/>
      <c r="B877" s="75"/>
      <c r="C877" s="138"/>
      <c r="D877" s="138"/>
      <c r="E877" s="138"/>
      <c r="F877" s="138"/>
      <c r="G877" s="138"/>
      <c r="H877" s="138"/>
      <c r="I877" s="141"/>
      <c r="J877" s="141"/>
      <c r="K877" s="141"/>
      <c r="L877" s="141"/>
      <c r="M877" s="141"/>
      <c r="N877" s="43"/>
      <c r="O877" s="44"/>
      <c r="P877" s="55" t="s">
        <v>1037</v>
      </c>
      <c r="Q877" s="11" t="s">
        <v>848</v>
      </c>
      <c r="R877" s="145"/>
      <c r="U877" s="29"/>
      <c r="V877" s="133"/>
      <c r="X877" s="29"/>
      <c r="Y877" s="133"/>
      <c r="AC877" s="131"/>
      <c r="AD877" s="131"/>
      <c r="AE877" s="133"/>
    </row>
    <row r="878" spans="1:31" ht="36.75" thickBot="1" x14ac:dyDescent="0.3">
      <c r="A878" s="81"/>
      <c r="B878" s="75"/>
      <c r="C878" s="138"/>
      <c r="D878" s="138"/>
      <c r="E878" s="138"/>
      <c r="F878" s="138"/>
      <c r="G878" s="138"/>
      <c r="H878" s="138"/>
      <c r="I878" s="141"/>
      <c r="J878" s="141"/>
      <c r="K878" s="141"/>
      <c r="L878" s="141"/>
      <c r="M878" s="141"/>
      <c r="N878" s="43"/>
      <c r="O878" s="44"/>
      <c r="P878" s="55" t="s">
        <v>1038</v>
      </c>
      <c r="Q878" s="11" t="s">
        <v>848</v>
      </c>
      <c r="R878" s="145"/>
      <c r="U878" s="29"/>
      <c r="V878" s="133"/>
      <c r="X878" s="29"/>
      <c r="Y878" s="133"/>
      <c r="AC878" s="131"/>
      <c r="AD878" s="131"/>
      <c r="AE878" s="133"/>
    </row>
    <row r="879" spans="1:31" ht="24.75" thickBot="1" x14ac:dyDescent="0.3">
      <c r="A879" s="81"/>
      <c r="B879" s="75" t="s">
        <v>2813</v>
      </c>
      <c r="C879" s="138"/>
      <c r="D879" s="138"/>
      <c r="E879" s="138"/>
      <c r="F879" s="138"/>
      <c r="G879" s="138"/>
      <c r="H879" s="138"/>
      <c r="I879" s="141"/>
      <c r="J879" s="141"/>
      <c r="K879" s="141"/>
      <c r="L879" s="141"/>
      <c r="M879" s="141"/>
      <c r="N879" s="43">
        <v>10346.012989999999</v>
      </c>
      <c r="O879" s="44">
        <v>24221.337100000001</v>
      </c>
      <c r="P879" s="55" t="s">
        <v>1039</v>
      </c>
      <c r="Q879" s="11" t="s">
        <v>848</v>
      </c>
      <c r="R879" s="145"/>
      <c r="U879" s="29"/>
      <c r="V879" s="133"/>
      <c r="X879" s="29"/>
      <c r="Y879" s="133"/>
      <c r="AA879" s="126"/>
      <c r="AB879" s="126"/>
      <c r="AC879" s="131"/>
      <c r="AD879" s="131"/>
      <c r="AE879" s="133"/>
    </row>
    <row r="880" spans="1:31" ht="24.75" thickBot="1" x14ac:dyDescent="0.3">
      <c r="A880" s="81"/>
      <c r="B880" s="75"/>
      <c r="C880" s="138"/>
      <c r="D880" s="138"/>
      <c r="E880" s="138"/>
      <c r="F880" s="138"/>
      <c r="G880" s="138"/>
      <c r="H880" s="138"/>
      <c r="I880" s="141"/>
      <c r="J880" s="141"/>
      <c r="K880" s="141"/>
      <c r="L880" s="141"/>
      <c r="M880" s="141"/>
      <c r="N880" s="43"/>
      <c r="O880" s="44"/>
      <c r="P880" s="55" t="s">
        <v>1040</v>
      </c>
      <c r="Q880" s="11" t="s">
        <v>848</v>
      </c>
      <c r="R880" s="145"/>
      <c r="U880" s="29"/>
      <c r="V880" s="133"/>
      <c r="X880" s="29"/>
      <c r="Y880" s="133"/>
      <c r="AC880" s="131"/>
      <c r="AD880" s="131"/>
      <c r="AE880" s="133"/>
    </row>
    <row r="881" spans="1:31" ht="24.75" thickBot="1" x14ac:dyDescent="0.3">
      <c r="A881" s="81"/>
      <c r="B881" s="75"/>
      <c r="C881" s="138"/>
      <c r="D881" s="138"/>
      <c r="E881" s="138"/>
      <c r="F881" s="138"/>
      <c r="G881" s="138"/>
      <c r="H881" s="138"/>
      <c r="I881" s="141"/>
      <c r="J881" s="141"/>
      <c r="K881" s="141"/>
      <c r="L881" s="141"/>
      <c r="M881" s="141"/>
      <c r="N881" s="43"/>
      <c r="O881" s="44"/>
      <c r="P881" s="55" t="s">
        <v>1041</v>
      </c>
      <c r="Q881" s="11" t="s">
        <v>848</v>
      </c>
      <c r="R881" s="145"/>
      <c r="U881" s="29"/>
      <c r="V881" s="133"/>
      <c r="X881" s="29"/>
      <c r="Y881" s="133"/>
      <c r="AC881" s="131"/>
      <c r="AD881" s="131"/>
      <c r="AE881" s="133"/>
    </row>
    <row r="882" spans="1:31" ht="24.75" thickBot="1" x14ac:dyDescent="0.3">
      <c r="A882" s="81"/>
      <c r="B882" s="75"/>
      <c r="C882" s="138"/>
      <c r="D882" s="138"/>
      <c r="E882" s="138"/>
      <c r="F882" s="138"/>
      <c r="G882" s="138"/>
      <c r="H882" s="138"/>
      <c r="I882" s="141"/>
      <c r="J882" s="141"/>
      <c r="K882" s="141"/>
      <c r="L882" s="141"/>
      <c r="M882" s="141"/>
      <c r="N882" s="43"/>
      <c r="O882" s="44"/>
      <c r="P882" s="55" t="s">
        <v>1042</v>
      </c>
      <c r="Q882" s="11" t="s">
        <v>848</v>
      </c>
      <c r="R882" s="145"/>
      <c r="U882" s="29"/>
      <c r="V882" s="133"/>
      <c r="X882" s="29"/>
      <c r="Y882" s="133"/>
      <c r="AC882" s="131"/>
      <c r="AD882" s="131"/>
      <c r="AE882" s="133"/>
    </row>
    <row r="883" spans="1:31" ht="36.75" thickBot="1" x14ac:dyDescent="0.3">
      <c r="A883" s="81"/>
      <c r="B883" s="75"/>
      <c r="C883" s="138"/>
      <c r="D883" s="138"/>
      <c r="E883" s="138"/>
      <c r="F883" s="138"/>
      <c r="G883" s="138"/>
      <c r="H883" s="138"/>
      <c r="I883" s="141"/>
      <c r="J883" s="141"/>
      <c r="K883" s="141"/>
      <c r="L883" s="141"/>
      <c r="M883" s="141"/>
      <c r="N883" s="43"/>
      <c r="O883" s="44"/>
      <c r="P883" s="55" t="s">
        <v>1043</v>
      </c>
      <c r="Q883" s="11" t="s">
        <v>848</v>
      </c>
      <c r="R883" s="145"/>
      <c r="U883" s="29"/>
      <c r="V883" s="133"/>
      <c r="X883" s="29"/>
      <c r="Y883" s="133"/>
      <c r="AC883" s="131"/>
      <c r="AD883" s="131"/>
      <c r="AE883" s="133"/>
    </row>
    <row r="884" spans="1:31" ht="16.5" thickBot="1" x14ac:dyDescent="0.3">
      <c r="A884" s="81"/>
      <c r="B884" s="75"/>
      <c r="C884" s="138"/>
      <c r="D884" s="138"/>
      <c r="E884" s="138"/>
      <c r="F884" s="138"/>
      <c r="G884" s="138"/>
      <c r="H884" s="138"/>
      <c r="I884" s="141"/>
      <c r="J884" s="141"/>
      <c r="K884" s="141"/>
      <c r="L884" s="141"/>
      <c r="M884" s="141"/>
      <c r="N884" s="43"/>
      <c r="O884" s="44"/>
      <c r="P884" s="55" t="s">
        <v>1044</v>
      </c>
      <c r="Q884" s="11" t="s">
        <v>848</v>
      </c>
      <c r="R884" s="145"/>
      <c r="U884" s="29"/>
      <c r="V884" s="133"/>
      <c r="X884" s="29"/>
      <c r="Y884" s="133"/>
      <c r="AC884" s="131"/>
      <c r="AD884" s="131"/>
      <c r="AE884" s="133"/>
    </row>
    <row r="885" spans="1:31" ht="24.75" thickBot="1" x14ac:dyDescent="0.3">
      <c r="A885" s="81"/>
      <c r="B885" s="75" t="s">
        <v>2812</v>
      </c>
      <c r="C885" s="138"/>
      <c r="D885" s="138"/>
      <c r="E885" s="138"/>
      <c r="F885" s="138"/>
      <c r="G885" s="138"/>
      <c r="H885" s="138"/>
      <c r="I885" s="141"/>
      <c r="J885" s="141"/>
      <c r="K885" s="141"/>
      <c r="L885" s="141"/>
      <c r="M885" s="141"/>
      <c r="N885" s="43">
        <v>3142.6292600000002</v>
      </c>
      <c r="O885" s="44">
        <v>3104.7716399999999</v>
      </c>
      <c r="P885" s="55" t="s">
        <v>1045</v>
      </c>
      <c r="Q885" s="11" t="s">
        <v>848</v>
      </c>
      <c r="R885" s="145"/>
      <c r="U885" s="29"/>
      <c r="V885" s="133"/>
      <c r="X885" s="29"/>
      <c r="Y885" s="133"/>
      <c r="AA885" s="126"/>
      <c r="AB885" s="126"/>
      <c r="AC885" s="131"/>
      <c r="AD885" s="131"/>
      <c r="AE885" s="133"/>
    </row>
    <row r="886" spans="1:31" ht="24.75" thickBot="1" x14ac:dyDescent="0.3">
      <c r="A886" s="81"/>
      <c r="B886" s="75"/>
      <c r="C886" s="138"/>
      <c r="D886" s="138"/>
      <c r="E886" s="138"/>
      <c r="F886" s="138"/>
      <c r="G886" s="138"/>
      <c r="H886" s="138"/>
      <c r="I886" s="141"/>
      <c r="J886" s="141"/>
      <c r="K886" s="141"/>
      <c r="L886" s="141"/>
      <c r="M886" s="141"/>
      <c r="N886" s="43"/>
      <c r="O886" s="44"/>
      <c r="P886" s="55" t="s">
        <v>1046</v>
      </c>
      <c r="Q886" s="11" t="s">
        <v>848</v>
      </c>
      <c r="R886" s="145"/>
      <c r="U886" s="29"/>
      <c r="V886" s="133"/>
      <c r="X886" s="29"/>
      <c r="Y886" s="133"/>
      <c r="AC886" s="131"/>
      <c r="AD886" s="131"/>
      <c r="AE886" s="133"/>
    </row>
    <row r="887" spans="1:31" ht="24.75" thickBot="1" x14ac:dyDescent="0.3">
      <c r="A887" s="81"/>
      <c r="B887" s="75"/>
      <c r="C887" s="138"/>
      <c r="D887" s="138"/>
      <c r="E887" s="138"/>
      <c r="F887" s="138"/>
      <c r="G887" s="138"/>
      <c r="H887" s="138"/>
      <c r="I887" s="141"/>
      <c r="J887" s="141"/>
      <c r="K887" s="141"/>
      <c r="L887" s="141"/>
      <c r="M887" s="141"/>
      <c r="N887" s="43"/>
      <c r="O887" s="44"/>
      <c r="P887" s="55" t="s">
        <v>1047</v>
      </c>
      <c r="Q887" s="11" t="s">
        <v>848</v>
      </c>
      <c r="R887" s="145"/>
      <c r="U887" s="29"/>
      <c r="V887" s="133"/>
      <c r="X887" s="29"/>
      <c r="Y887" s="133"/>
      <c r="AC887" s="131"/>
      <c r="AD887" s="131"/>
      <c r="AE887" s="133"/>
    </row>
    <row r="888" spans="1:31" ht="24.75" thickBot="1" x14ac:dyDescent="0.3">
      <c r="A888" s="81"/>
      <c r="B888" s="75"/>
      <c r="C888" s="138"/>
      <c r="D888" s="138"/>
      <c r="E888" s="138"/>
      <c r="F888" s="138"/>
      <c r="G888" s="138"/>
      <c r="H888" s="138"/>
      <c r="I888" s="141"/>
      <c r="J888" s="141"/>
      <c r="K888" s="141"/>
      <c r="L888" s="141"/>
      <c r="M888" s="141"/>
      <c r="N888" s="43"/>
      <c r="O888" s="44"/>
      <c r="P888" s="55" t="s">
        <v>1048</v>
      </c>
      <c r="Q888" s="11" t="s">
        <v>848</v>
      </c>
      <c r="R888" s="145"/>
      <c r="U888" s="29"/>
      <c r="V888" s="133"/>
      <c r="X888" s="29"/>
      <c r="Y888" s="133"/>
      <c r="AC888" s="131"/>
      <c r="AD888" s="131"/>
      <c r="AE888" s="133"/>
    </row>
    <row r="889" spans="1:31" ht="36.75" thickBot="1" x14ac:dyDescent="0.3">
      <c r="A889" s="81"/>
      <c r="B889" s="75"/>
      <c r="C889" s="138"/>
      <c r="D889" s="138"/>
      <c r="E889" s="138"/>
      <c r="F889" s="138"/>
      <c r="G889" s="138"/>
      <c r="H889" s="138"/>
      <c r="I889" s="141"/>
      <c r="J889" s="141"/>
      <c r="K889" s="141"/>
      <c r="L889" s="141"/>
      <c r="M889" s="141"/>
      <c r="N889" s="43"/>
      <c r="O889" s="44"/>
      <c r="P889" s="55" t="s">
        <v>1049</v>
      </c>
      <c r="Q889" s="11" t="s">
        <v>848</v>
      </c>
      <c r="R889" s="145"/>
      <c r="U889" s="29"/>
      <c r="V889" s="133"/>
      <c r="X889" s="29"/>
      <c r="Y889" s="133"/>
      <c r="AC889" s="131"/>
      <c r="AD889" s="131"/>
      <c r="AE889" s="133"/>
    </row>
    <row r="890" spans="1:31" ht="16.5" thickBot="1" x14ac:dyDescent="0.3">
      <c r="A890" s="81"/>
      <c r="B890" s="75" t="s">
        <v>1094</v>
      </c>
      <c r="C890" s="139"/>
      <c r="D890" s="139"/>
      <c r="E890" s="139"/>
      <c r="F890" s="139"/>
      <c r="G890" s="139"/>
      <c r="H890" s="139"/>
      <c r="I890" s="142"/>
      <c r="J890" s="142"/>
      <c r="K890" s="142"/>
      <c r="L890" s="142"/>
      <c r="M890" s="142"/>
      <c r="N890" s="43">
        <v>19663.66488</v>
      </c>
      <c r="O890" s="44">
        <v>20967.458360000004</v>
      </c>
      <c r="P890" s="55" t="s">
        <v>848</v>
      </c>
      <c r="Q890" s="11" t="s">
        <v>848</v>
      </c>
      <c r="R890" s="146"/>
      <c r="U890" s="29"/>
      <c r="V890" s="133"/>
      <c r="X890" s="29"/>
      <c r="Y890" s="133"/>
      <c r="AA890" s="126"/>
      <c r="AB890" s="126"/>
      <c r="AC890" s="131"/>
      <c r="AD890" s="131"/>
      <c r="AE890" s="133"/>
    </row>
    <row r="891" spans="1:31" ht="16.5" thickBot="1" x14ac:dyDescent="0.3">
      <c r="A891" s="147" t="s">
        <v>63</v>
      </c>
      <c r="B891" s="148"/>
      <c r="C891" s="6">
        <f>SUM(C892:C902)</f>
        <v>2923.4470000000001</v>
      </c>
      <c r="D891" s="6">
        <f t="shared" ref="D891:H891" si="48">SUM(D892:D902)</f>
        <v>15808.877</v>
      </c>
      <c r="E891" s="6">
        <f t="shared" si="48"/>
        <v>24732.831999999999</v>
      </c>
      <c r="F891" s="6">
        <f t="shared" si="48"/>
        <v>24732.831999999999</v>
      </c>
      <c r="G891" s="6">
        <f t="shared" si="48"/>
        <v>24732.831999999999</v>
      </c>
      <c r="H891" s="6">
        <f t="shared" si="48"/>
        <v>24732.831999999999</v>
      </c>
      <c r="I891" s="143" t="s">
        <v>2569</v>
      </c>
      <c r="J891" s="143"/>
      <c r="K891" s="143"/>
      <c r="L891" s="143"/>
      <c r="M891" s="143"/>
      <c r="N891" s="6">
        <f>SUM(N892:N902)</f>
        <v>185483.91897999999</v>
      </c>
      <c r="O891" s="6">
        <f>SUM(O892:O902)</f>
        <v>133798.87766999999</v>
      </c>
      <c r="P891" s="59"/>
      <c r="Q891" s="59"/>
      <c r="R891" s="4"/>
      <c r="U891" s="29"/>
      <c r="V891" s="133"/>
      <c r="X891" s="29"/>
      <c r="Y891" s="133"/>
      <c r="AA891" s="127"/>
      <c r="AB891" s="127"/>
      <c r="AC891" s="131"/>
      <c r="AD891" s="131"/>
      <c r="AE891" s="133"/>
    </row>
    <row r="892" spans="1:31" ht="24.75" thickBot="1" x14ac:dyDescent="0.3">
      <c r="A892" s="82"/>
      <c r="B892" s="77" t="s">
        <v>2610</v>
      </c>
      <c r="C892" s="41">
        <v>0</v>
      </c>
      <c r="D892" s="40">
        <v>392.25</v>
      </c>
      <c r="E892" s="41">
        <v>784.5</v>
      </c>
      <c r="F892" s="40">
        <v>784.5</v>
      </c>
      <c r="G892" s="41">
        <v>784.5</v>
      </c>
      <c r="H892" s="40">
        <v>784.5</v>
      </c>
      <c r="I892" s="36"/>
      <c r="J892" s="40"/>
      <c r="K892" s="36"/>
      <c r="L892" s="40"/>
      <c r="M892" s="36"/>
      <c r="N892" s="43">
        <v>10654.1878</v>
      </c>
      <c r="O892" s="44">
        <v>6088.5703300000005</v>
      </c>
      <c r="P892" s="70" t="s">
        <v>754</v>
      </c>
      <c r="Q892" s="71" t="s">
        <v>755</v>
      </c>
      <c r="R892" s="23"/>
      <c r="U892" s="29"/>
      <c r="V892" s="133"/>
      <c r="X892" s="29"/>
      <c r="Y892" s="133"/>
      <c r="AA892" s="126"/>
      <c r="AB892" s="126"/>
      <c r="AC892" s="131"/>
      <c r="AD892" s="131"/>
      <c r="AE892" s="133"/>
    </row>
    <row r="893" spans="1:31" ht="16.5" thickBot="1" x14ac:dyDescent="0.3">
      <c r="A893" s="82"/>
      <c r="B893" s="77"/>
      <c r="C893" s="41"/>
      <c r="D893" s="40"/>
      <c r="E893" s="41"/>
      <c r="F893" s="40"/>
      <c r="G893" s="41"/>
      <c r="H893" s="40"/>
      <c r="I893" s="36"/>
      <c r="J893" s="40"/>
      <c r="K893" s="36"/>
      <c r="L893" s="40"/>
      <c r="M893" s="36"/>
      <c r="N893" s="43"/>
      <c r="O893" s="44"/>
      <c r="P893" s="70" t="s">
        <v>756</v>
      </c>
      <c r="Q893" s="71" t="s">
        <v>716</v>
      </c>
      <c r="R893" s="23"/>
      <c r="U893" s="29"/>
      <c r="V893" s="133"/>
      <c r="X893" s="29"/>
      <c r="Y893" s="133"/>
      <c r="AC893" s="131"/>
      <c r="AD893" s="131"/>
      <c r="AE893" s="133"/>
    </row>
    <row r="894" spans="1:31" ht="16.5" thickBot="1" x14ac:dyDescent="0.3">
      <c r="A894" s="82"/>
      <c r="B894" s="77" t="s">
        <v>2609</v>
      </c>
      <c r="C894" s="41">
        <v>68.400000000000006</v>
      </c>
      <c r="D894" s="40">
        <v>68.400000000000006</v>
      </c>
      <c r="E894" s="41">
        <v>583.31799999999998</v>
      </c>
      <c r="F894" s="40">
        <v>583.31799999999998</v>
      </c>
      <c r="G894" s="41">
        <v>583.31799999999998</v>
      </c>
      <c r="H894" s="40">
        <v>583.31799999999998</v>
      </c>
      <c r="I894" s="36"/>
      <c r="J894" s="40"/>
      <c r="K894" s="36"/>
      <c r="L894" s="40"/>
      <c r="M894" s="36"/>
      <c r="N894" s="43">
        <v>1422.0614399999999</v>
      </c>
      <c r="O894" s="44">
        <v>1158.3778599999998</v>
      </c>
      <c r="P894" s="70" t="s">
        <v>757</v>
      </c>
      <c r="Q894" s="71" t="s">
        <v>758</v>
      </c>
      <c r="R894" s="23"/>
      <c r="U894" s="29"/>
      <c r="V894" s="133"/>
      <c r="X894" s="29"/>
      <c r="Y894" s="133"/>
      <c r="AA894" s="126"/>
      <c r="AB894" s="126"/>
      <c r="AC894" s="131"/>
      <c r="AD894" s="131"/>
      <c r="AE894" s="133"/>
    </row>
    <row r="895" spans="1:31" ht="16.5" thickBot="1" x14ac:dyDescent="0.3">
      <c r="A895" s="82"/>
      <c r="B895" s="77"/>
      <c r="C895" s="41"/>
      <c r="D895" s="40"/>
      <c r="E895" s="41"/>
      <c r="F895" s="40"/>
      <c r="G895" s="41"/>
      <c r="H895" s="40"/>
      <c r="I895" s="36"/>
      <c r="J895" s="40"/>
      <c r="K895" s="36"/>
      <c r="L895" s="40"/>
      <c r="M895" s="36"/>
      <c r="N895" s="43"/>
      <c r="O895" s="44"/>
      <c r="P895" s="70" t="s">
        <v>757</v>
      </c>
      <c r="Q895" s="71" t="s">
        <v>759</v>
      </c>
      <c r="R895" s="23"/>
      <c r="U895" s="29"/>
      <c r="V895" s="133"/>
      <c r="X895" s="29"/>
      <c r="Y895" s="133"/>
      <c r="AC895" s="131"/>
      <c r="AD895" s="131"/>
      <c r="AE895" s="133"/>
    </row>
    <row r="896" spans="1:31" ht="16.5" thickBot="1" x14ac:dyDescent="0.3">
      <c r="A896" s="82"/>
      <c r="B896" s="77"/>
      <c r="C896" s="41"/>
      <c r="D896" s="40"/>
      <c r="E896" s="41"/>
      <c r="F896" s="40"/>
      <c r="G896" s="41"/>
      <c r="H896" s="40"/>
      <c r="I896" s="36"/>
      <c r="J896" s="40"/>
      <c r="K896" s="36"/>
      <c r="L896" s="40"/>
      <c r="M896" s="36"/>
      <c r="N896" s="43"/>
      <c r="O896" s="44"/>
      <c r="P896" s="70" t="s">
        <v>705</v>
      </c>
      <c r="Q896" s="71" t="s">
        <v>759</v>
      </c>
      <c r="R896" s="23"/>
      <c r="U896" s="29"/>
      <c r="V896" s="133"/>
      <c r="X896" s="29"/>
      <c r="Y896" s="133"/>
      <c r="AC896" s="131"/>
      <c r="AD896" s="131"/>
      <c r="AE896" s="133"/>
    </row>
    <row r="897" spans="1:31" ht="36.75" thickBot="1" x14ac:dyDescent="0.3">
      <c r="A897" s="82"/>
      <c r="B897" s="77" t="s">
        <v>2608</v>
      </c>
      <c r="C897" s="41">
        <v>1538.2</v>
      </c>
      <c r="D897" s="40">
        <v>4675.4560000000001</v>
      </c>
      <c r="E897" s="41">
        <v>6883.75</v>
      </c>
      <c r="F897" s="40">
        <v>6883.75</v>
      </c>
      <c r="G897" s="41">
        <v>6883.75</v>
      </c>
      <c r="H897" s="40">
        <v>6883.75</v>
      </c>
      <c r="I897" s="36"/>
      <c r="J897" s="40"/>
      <c r="K897" s="36"/>
      <c r="L897" s="40"/>
      <c r="M897" s="36"/>
      <c r="N897" s="43">
        <v>84264.622269999993</v>
      </c>
      <c r="O897" s="44">
        <v>78529.511689999999</v>
      </c>
      <c r="P897" s="70" t="s">
        <v>760</v>
      </c>
      <c r="Q897" s="71" t="s">
        <v>761</v>
      </c>
      <c r="R897" s="23"/>
      <c r="U897" s="29"/>
      <c r="V897" s="133"/>
      <c r="X897" s="29"/>
      <c r="Y897" s="133"/>
      <c r="AA897" s="126"/>
      <c r="AB897" s="126"/>
      <c r="AC897" s="131"/>
      <c r="AD897" s="131"/>
      <c r="AE897" s="133"/>
    </row>
    <row r="898" spans="1:31" ht="16.5" thickBot="1" x14ac:dyDescent="0.3">
      <c r="A898" s="82"/>
      <c r="B898" s="77"/>
      <c r="C898" s="41"/>
      <c r="D898" s="40"/>
      <c r="E898" s="41"/>
      <c r="F898" s="40"/>
      <c r="G898" s="41"/>
      <c r="H898" s="40"/>
      <c r="I898" s="36"/>
      <c r="J898" s="40"/>
      <c r="K898" s="36"/>
      <c r="L898" s="40"/>
      <c r="M898" s="36"/>
      <c r="N898" s="43"/>
      <c r="O898" s="44"/>
      <c r="P898" s="70" t="s">
        <v>762</v>
      </c>
      <c r="Q898" s="71" t="s">
        <v>763</v>
      </c>
      <c r="R898" s="23"/>
      <c r="U898" s="29"/>
      <c r="V898" s="133"/>
      <c r="X898" s="29"/>
      <c r="Y898" s="133"/>
      <c r="AC898" s="131"/>
      <c r="AD898" s="131"/>
      <c r="AE898" s="133"/>
    </row>
    <row r="899" spans="1:31" ht="16.5" thickBot="1" x14ac:dyDescent="0.3">
      <c r="A899" s="82"/>
      <c r="B899" s="77"/>
      <c r="C899" s="41"/>
      <c r="D899" s="40"/>
      <c r="E899" s="41"/>
      <c r="F899" s="40"/>
      <c r="G899" s="41"/>
      <c r="H899" s="40"/>
      <c r="I899" s="36"/>
      <c r="J899" s="40"/>
      <c r="K899" s="36"/>
      <c r="L899" s="40"/>
      <c r="M899" s="36"/>
      <c r="N899" s="43"/>
      <c r="O899" s="44"/>
      <c r="P899" s="70" t="s">
        <v>764</v>
      </c>
      <c r="Q899" s="71" t="s">
        <v>765</v>
      </c>
      <c r="R899" s="23"/>
      <c r="U899" s="29"/>
      <c r="V899" s="133"/>
      <c r="X899" s="29"/>
      <c r="Y899" s="133"/>
      <c r="AC899" s="131"/>
      <c r="AD899" s="131"/>
      <c r="AE899" s="133"/>
    </row>
    <row r="900" spans="1:31" ht="24.75" thickBot="1" x14ac:dyDescent="0.3">
      <c r="A900" s="82"/>
      <c r="B900" s="77" t="s">
        <v>2607</v>
      </c>
      <c r="C900" s="41">
        <v>888.90899999999999</v>
      </c>
      <c r="D900" s="40">
        <v>9399.2630000000008</v>
      </c>
      <c r="E900" s="41">
        <v>12835.77</v>
      </c>
      <c r="F900" s="40">
        <v>12835.77</v>
      </c>
      <c r="G900" s="41">
        <v>12835.77</v>
      </c>
      <c r="H900" s="40">
        <v>12835.77</v>
      </c>
      <c r="I900" s="36"/>
      <c r="J900" s="40"/>
      <c r="K900" s="36"/>
      <c r="L900" s="40"/>
      <c r="M900" s="36"/>
      <c r="N900" s="43">
        <v>60190.728069999997</v>
      </c>
      <c r="O900" s="44">
        <v>14254.06091</v>
      </c>
      <c r="P900" s="70" t="s">
        <v>766</v>
      </c>
      <c r="Q900" s="71" t="s">
        <v>767</v>
      </c>
      <c r="R900" s="23"/>
      <c r="U900" s="29"/>
      <c r="V900" s="133"/>
      <c r="X900" s="29"/>
      <c r="Y900" s="133"/>
      <c r="AA900" s="126"/>
      <c r="AB900" s="126"/>
      <c r="AC900" s="131"/>
      <c r="AD900" s="131"/>
      <c r="AE900" s="133"/>
    </row>
    <row r="901" spans="1:31" ht="24.75" thickBot="1" x14ac:dyDescent="0.3">
      <c r="A901" s="82"/>
      <c r="B901" s="77"/>
      <c r="C901" s="41"/>
      <c r="D901" s="40"/>
      <c r="E901" s="41"/>
      <c r="F901" s="40"/>
      <c r="G901" s="41"/>
      <c r="H901" s="40"/>
      <c r="I901" s="36"/>
      <c r="J901" s="40"/>
      <c r="K901" s="36"/>
      <c r="L901" s="40"/>
      <c r="M901" s="36"/>
      <c r="N901" s="43"/>
      <c r="O901" s="44"/>
      <c r="P901" s="70" t="s">
        <v>768</v>
      </c>
      <c r="Q901" s="71" t="s">
        <v>767</v>
      </c>
      <c r="R901" s="23"/>
      <c r="U901" s="29"/>
      <c r="V901" s="133"/>
      <c r="X901" s="29"/>
      <c r="Y901" s="133"/>
      <c r="AC901" s="131"/>
      <c r="AD901" s="131"/>
      <c r="AE901" s="133"/>
    </row>
    <row r="902" spans="1:31" ht="16.5" thickBot="1" x14ac:dyDescent="0.3">
      <c r="A902" s="82"/>
      <c r="B902" s="75" t="s">
        <v>1094</v>
      </c>
      <c r="C902" s="41">
        <v>427.93799999999999</v>
      </c>
      <c r="D902" s="40">
        <v>1273.508</v>
      </c>
      <c r="E902" s="41">
        <v>3645.4940000000001</v>
      </c>
      <c r="F902" s="40">
        <v>3645.4940000000001</v>
      </c>
      <c r="G902" s="41">
        <v>3645.4940000000001</v>
      </c>
      <c r="H902" s="40">
        <v>3645.4940000000001</v>
      </c>
      <c r="I902" s="36"/>
      <c r="J902" s="40"/>
      <c r="K902" s="36"/>
      <c r="L902" s="40"/>
      <c r="M902" s="36"/>
      <c r="N902" s="43">
        <v>28952.319400000004</v>
      </c>
      <c r="O902" s="44">
        <v>33768.356879999999</v>
      </c>
      <c r="P902" s="70" t="s">
        <v>848</v>
      </c>
      <c r="Q902" s="10" t="s">
        <v>848</v>
      </c>
      <c r="R902" s="23"/>
      <c r="U902" s="29"/>
      <c r="V902" s="133"/>
      <c r="X902" s="29"/>
      <c r="Y902" s="133"/>
      <c r="AA902" s="126"/>
      <c r="AB902" s="126"/>
      <c r="AC902" s="131"/>
      <c r="AD902" s="131"/>
      <c r="AE902" s="133"/>
    </row>
    <row r="903" spans="1:31" ht="16.5" thickBot="1" x14ac:dyDescent="0.3">
      <c r="A903" s="147" t="s">
        <v>59</v>
      </c>
      <c r="B903" s="148"/>
      <c r="C903" s="6">
        <f>SUM(C904:C918)</f>
        <v>31279</v>
      </c>
      <c r="D903" s="6">
        <f t="shared" ref="D903:H903" si="49">SUM(D904:D918)</f>
        <v>72780</v>
      </c>
      <c r="E903" s="6">
        <f t="shared" si="49"/>
        <v>143408</v>
      </c>
      <c r="F903" s="6">
        <f t="shared" si="49"/>
        <v>143408</v>
      </c>
      <c r="G903" s="6">
        <f t="shared" si="49"/>
        <v>143408</v>
      </c>
      <c r="H903" s="6">
        <f t="shared" si="49"/>
        <v>143408</v>
      </c>
      <c r="I903" s="143" t="s">
        <v>2569</v>
      </c>
      <c r="J903" s="143"/>
      <c r="K903" s="143"/>
      <c r="L903" s="143"/>
      <c r="M903" s="143"/>
      <c r="N903" s="6">
        <f>SUM(N904:N918)</f>
        <v>740803.28221000009</v>
      </c>
      <c r="O903" s="6">
        <f>SUM(O904:O918)</f>
        <v>767446.62755999994</v>
      </c>
      <c r="P903" s="59"/>
      <c r="Q903" s="59"/>
      <c r="R903" s="23"/>
      <c r="U903" s="29"/>
      <c r="V903" s="133"/>
      <c r="X903" s="29"/>
      <c r="Y903" s="133"/>
      <c r="AA903" s="127"/>
      <c r="AB903" s="127"/>
      <c r="AC903" s="131"/>
      <c r="AD903" s="131"/>
      <c r="AE903" s="133"/>
    </row>
    <row r="904" spans="1:31" ht="16.5" thickBot="1" x14ac:dyDescent="0.3">
      <c r="A904" s="82"/>
      <c r="B904" s="77" t="s">
        <v>2525</v>
      </c>
      <c r="C904" s="41">
        <v>5451</v>
      </c>
      <c r="D904" s="40">
        <v>9576</v>
      </c>
      <c r="E904" s="41">
        <v>10618</v>
      </c>
      <c r="F904" s="40">
        <v>10618</v>
      </c>
      <c r="G904" s="41">
        <v>10618</v>
      </c>
      <c r="H904" s="40">
        <v>10618</v>
      </c>
      <c r="I904" s="36"/>
      <c r="J904" s="40"/>
      <c r="K904" s="36"/>
      <c r="L904" s="40"/>
      <c r="M904" s="36"/>
      <c r="N904" s="43">
        <v>59935.18073</v>
      </c>
      <c r="O904" s="44">
        <v>50476.251400000008</v>
      </c>
      <c r="P904" s="70" t="s">
        <v>697</v>
      </c>
      <c r="Q904" s="71" t="s">
        <v>698</v>
      </c>
      <c r="R904" s="23"/>
      <c r="U904" s="29"/>
      <c r="V904" s="133"/>
      <c r="X904" s="29"/>
      <c r="Y904" s="133"/>
      <c r="AA904" s="126"/>
      <c r="AB904" s="126"/>
      <c r="AC904" s="131"/>
      <c r="AD904" s="131"/>
      <c r="AE904" s="133"/>
    </row>
    <row r="905" spans="1:31" ht="24.75" thickBot="1" x14ac:dyDescent="0.3">
      <c r="A905" s="82"/>
      <c r="B905" s="77" t="s">
        <v>2526</v>
      </c>
      <c r="C905" s="41">
        <v>158</v>
      </c>
      <c r="D905" s="40">
        <v>308</v>
      </c>
      <c r="E905" s="41">
        <v>7689</v>
      </c>
      <c r="F905" s="40">
        <v>7689</v>
      </c>
      <c r="G905" s="41">
        <v>7689</v>
      </c>
      <c r="H905" s="40">
        <v>7689</v>
      </c>
      <c r="I905" s="36"/>
      <c r="J905" s="40"/>
      <c r="K905" s="36"/>
      <c r="L905" s="40"/>
      <c r="M905" s="36"/>
      <c r="N905" s="43">
        <v>16818.882040000004</v>
      </c>
      <c r="O905" s="44">
        <v>17531.072820000001</v>
      </c>
      <c r="P905" s="70" t="s">
        <v>699</v>
      </c>
      <c r="Q905" s="71" t="s">
        <v>700</v>
      </c>
      <c r="R905" s="23"/>
      <c r="U905" s="29"/>
      <c r="V905" s="133"/>
      <c r="X905" s="29"/>
      <c r="Y905" s="133"/>
      <c r="AA905" s="126"/>
      <c r="AB905" s="126"/>
      <c r="AC905" s="131"/>
      <c r="AD905" s="131"/>
      <c r="AE905" s="133"/>
    </row>
    <row r="906" spans="1:31" ht="16.5" thickBot="1" x14ac:dyDescent="0.3">
      <c r="A906" s="82"/>
      <c r="B906" s="77"/>
      <c r="C906" s="41"/>
      <c r="D906" s="40"/>
      <c r="E906" s="41"/>
      <c r="F906" s="40"/>
      <c r="G906" s="41"/>
      <c r="H906" s="40"/>
      <c r="I906" s="36"/>
      <c r="J906" s="40"/>
      <c r="K906" s="36"/>
      <c r="L906" s="40"/>
      <c r="M906" s="36"/>
      <c r="N906" s="43"/>
      <c r="O906" s="44"/>
      <c r="P906" s="70" t="s">
        <v>701</v>
      </c>
      <c r="Q906" s="71" t="s">
        <v>702</v>
      </c>
      <c r="R906" s="23"/>
      <c r="U906" s="29"/>
      <c r="V906" s="133"/>
      <c r="X906" s="29"/>
      <c r="Y906" s="133"/>
      <c r="AC906" s="131"/>
      <c r="AD906" s="131"/>
      <c r="AE906" s="133"/>
    </row>
    <row r="907" spans="1:31" ht="24.75" thickBot="1" x14ac:dyDescent="0.3">
      <c r="A907" s="82"/>
      <c r="B907" s="77" t="s">
        <v>2527</v>
      </c>
      <c r="C907" s="41">
        <v>7254</v>
      </c>
      <c r="D907" s="40">
        <v>22319</v>
      </c>
      <c r="E907" s="41">
        <v>37216</v>
      </c>
      <c r="F907" s="40">
        <v>37216</v>
      </c>
      <c r="G907" s="41">
        <v>37216</v>
      </c>
      <c r="H907" s="40">
        <v>37216</v>
      </c>
      <c r="I907" s="36"/>
      <c r="J907" s="40"/>
      <c r="K907" s="36"/>
      <c r="L907" s="40"/>
      <c r="M907" s="36"/>
      <c r="N907" s="43">
        <v>312596.31868000003</v>
      </c>
      <c r="O907" s="44">
        <v>255047.55346999996</v>
      </c>
      <c r="P907" s="70" t="s">
        <v>703</v>
      </c>
      <c r="Q907" s="71" t="s">
        <v>704</v>
      </c>
      <c r="R907" s="23"/>
      <c r="U907" s="29"/>
      <c r="V907" s="133"/>
      <c r="X907" s="29"/>
      <c r="Y907" s="133"/>
      <c r="AA907" s="126"/>
      <c r="AB907" s="126"/>
      <c r="AC907" s="131"/>
      <c r="AD907" s="131"/>
      <c r="AE907" s="133"/>
    </row>
    <row r="908" spans="1:31" ht="16.5" thickBot="1" x14ac:dyDescent="0.3">
      <c r="A908" s="82"/>
      <c r="B908" s="77"/>
      <c r="C908" s="41"/>
      <c r="D908" s="40"/>
      <c r="E908" s="41"/>
      <c r="F908" s="40"/>
      <c r="G908" s="41"/>
      <c r="H908" s="40"/>
      <c r="I908" s="36"/>
      <c r="J908" s="40"/>
      <c r="K908" s="36"/>
      <c r="L908" s="40"/>
      <c r="M908" s="36"/>
      <c r="N908" s="43"/>
      <c r="O908" s="44"/>
      <c r="P908" s="70" t="s">
        <v>705</v>
      </c>
      <c r="Q908" s="71" t="s">
        <v>706</v>
      </c>
      <c r="R908" s="23"/>
      <c r="U908" s="29"/>
      <c r="V908" s="133"/>
      <c r="X908" s="29"/>
      <c r="Y908" s="133"/>
      <c r="AC908" s="131"/>
      <c r="AD908" s="131"/>
      <c r="AE908" s="133"/>
    </row>
    <row r="909" spans="1:31" ht="36.75" thickBot="1" x14ac:dyDescent="0.3">
      <c r="A909" s="82"/>
      <c r="B909" s="77"/>
      <c r="C909" s="41"/>
      <c r="D909" s="40"/>
      <c r="E909" s="41"/>
      <c r="F909" s="40"/>
      <c r="G909" s="41"/>
      <c r="H909" s="40"/>
      <c r="I909" s="36"/>
      <c r="J909" s="40"/>
      <c r="K909" s="36"/>
      <c r="L909" s="40"/>
      <c r="M909" s="36"/>
      <c r="N909" s="43"/>
      <c r="O909" s="44"/>
      <c r="P909" s="70" t="s">
        <v>707</v>
      </c>
      <c r="Q909" s="71" t="s">
        <v>101</v>
      </c>
      <c r="R909" s="23"/>
      <c r="U909" s="29"/>
      <c r="V909" s="133"/>
      <c r="X909" s="29"/>
      <c r="Y909" s="133"/>
      <c r="AC909" s="131"/>
      <c r="AD909" s="131"/>
      <c r="AE909" s="133"/>
    </row>
    <row r="910" spans="1:31" ht="24.75" thickBot="1" x14ac:dyDescent="0.3">
      <c r="A910" s="82"/>
      <c r="B910" s="77" t="s">
        <v>2528</v>
      </c>
      <c r="C910" s="41">
        <v>15</v>
      </c>
      <c r="D910" s="40">
        <v>57</v>
      </c>
      <c r="E910" s="41">
        <v>101</v>
      </c>
      <c r="F910" s="40">
        <v>101</v>
      </c>
      <c r="G910" s="41">
        <v>101</v>
      </c>
      <c r="H910" s="40">
        <v>101</v>
      </c>
      <c r="I910" s="36"/>
      <c r="J910" s="40"/>
      <c r="K910" s="36"/>
      <c r="L910" s="40"/>
      <c r="M910" s="36"/>
      <c r="N910" s="43">
        <v>14468.90338</v>
      </c>
      <c r="O910" s="44">
        <v>11749.429390000001</v>
      </c>
      <c r="P910" s="70" t="s">
        <v>708</v>
      </c>
      <c r="Q910" s="71" t="s">
        <v>516</v>
      </c>
      <c r="R910" s="23"/>
      <c r="U910" s="29"/>
      <c r="V910" s="133"/>
      <c r="X910" s="29"/>
      <c r="Y910" s="133"/>
      <c r="AA910" s="126"/>
      <c r="AB910" s="126"/>
      <c r="AC910" s="131"/>
      <c r="AD910" s="131"/>
      <c r="AE910" s="133"/>
    </row>
    <row r="911" spans="1:31" ht="24.75" thickBot="1" x14ac:dyDescent="0.3">
      <c r="A911" s="82"/>
      <c r="B911" s="77" t="s">
        <v>2529</v>
      </c>
      <c r="C911" s="41">
        <v>103</v>
      </c>
      <c r="D911" s="40">
        <v>996</v>
      </c>
      <c r="E911" s="41">
        <v>3270</v>
      </c>
      <c r="F911" s="40">
        <v>3270</v>
      </c>
      <c r="G911" s="41">
        <v>3270</v>
      </c>
      <c r="H911" s="40">
        <v>3270</v>
      </c>
      <c r="I911" s="36"/>
      <c r="J911" s="40"/>
      <c r="K911" s="36"/>
      <c r="L911" s="40"/>
      <c r="M911" s="36"/>
      <c r="N911" s="43">
        <v>71653.067179999998</v>
      </c>
      <c r="O911" s="44">
        <v>61269.200079999995</v>
      </c>
      <c r="P911" s="70" t="s">
        <v>709</v>
      </c>
      <c r="Q911" s="71" t="s">
        <v>710</v>
      </c>
      <c r="R911" s="23"/>
      <c r="U911" s="29"/>
      <c r="V911" s="133"/>
      <c r="X911" s="29"/>
      <c r="Y911" s="133"/>
      <c r="AA911" s="126"/>
      <c r="AB911" s="126"/>
      <c r="AC911" s="131"/>
      <c r="AD911" s="131"/>
      <c r="AE911" s="133"/>
    </row>
    <row r="912" spans="1:31" ht="36.75" thickBot="1" x14ac:dyDescent="0.3">
      <c r="A912" s="82"/>
      <c r="B912" s="77"/>
      <c r="C912" s="41"/>
      <c r="D912" s="40"/>
      <c r="E912" s="41"/>
      <c r="F912" s="40"/>
      <c r="G912" s="41"/>
      <c r="H912" s="40"/>
      <c r="I912" s="36"/>
      <c r="J912" s="40"/>
      <c r="K912" s="36"/>
      <c r="L912" s="40"/>
      <c r="M912" s="36"/>
      <c r="N912" s="43"/>
      <c r="O912" s="44"/>
      <c r="P912" s="70" t="s">
        <v>711</v>
      </c>
      <c r="Q912" s="71" t="s">
        <v>107</v>
      </c>
      <c r="R912" s="23"/>
      <c r="U912" s="29"/>
      <c r="V912" s="133"/>
      <c r="X912" s="29"/>
      <c r="Y912" s="133"/>
      <c r="AC912" s="131"/>
      <c r="AD912" s="131"/>
      <c r="AE912" s="133"/>
    </row>
    <row r="913" spans="1:31" ht="36.75" thickBot="1" x14ac:dyDescent="0.3">
      <c r="A913" s="82"/>
      <c r="B913" s="77"/>
      <c r="C913" s="41"/>
      <c r="D913" s="40"/>
      <c r="E913" s="41"/>
      <c r="F913" s="40"/>
      <c r="G913" s="41"/>
      <c r="H913" s="40"/>
      <c r="I913" s="36"/>
      <c r="J913" s="40"/>
      <c r="K913" s="36"/>
      <c r="L913" s="40"/>
      <c r="M913" s="36"/>
      <c r="N913" s="43"/>
      <c r="O913" s="44"/>
      <c r="P913" s="70" t="s">
        <v>712</v>
      </c>
      <c r="Q913" s="71" t="s">
        <v>476</v>
      </c>
      <c r="R913" s="23"/>
      <c r="U913" s="29"/>
      <c r="V913" s="133"/>
      <c r="X913" s="29"/>
      <c r="Y913" s="133"/>
      <c r="AC913" s="131"/>
      <c r="AD913" s="131"/>
      <c r="AE913" s="133"/>
    </row>
    <row r="914" spans="1:31" ht="24.75" thickBot="1" x14ac:dyDescent="0.3">
      <c r="A914" s="82"/>
      <c r="B914" s="77" t="s">
        <v>2530</v>
      </c>
      <c r="C914" s="41">
        <v>138</v>
      </c>
      <c r="D914" s="40">
        <v>378</v>
      </c>
      <c r="E914" s="41">
        <v>524</v>
      </c>
      <c r="F914" s="40">
        <v>524</v>
      </c>
      <c r="G914" s="41">
        <v>524</v>
      </c>
      <c r="H914" s="40">
        <v>524</v>
      </c>
      <c r="I914" s="36"/>
      <c r="J914" s="40"/>
      <c r="K914" s="36"/>
      <c r="L914" s="40"/>
      <c r="M914" s="36"/>
      <c r="N914" s="43">
        <v>5807.6885000000002</v>
      </c>
      <c r="O914" s="44">
        <v>5357.5778399999999</v>
      </c>
      <c r="P914" s="70" t="s">
        <v>713</v>
      </c>
      <c r="Q914" s="71" t="s">
        <v>516</v>
      </c>
      <c r="R914" s="23"/>
      <c r="U914" s="29"/>
      <c r="V914" s="133"/>
      <c r="X914" s="29"/>
      <c r="Y914" s="133"/>
      <c r="AA914" s="126"/>
      <c r="AB914" s="126"/>
      <c r="AC914" s="131"/>
      <c r="AD914" s="131"/>
      <c r="AE914" s="133"/>
    </row>
    <row r="915" spans="1:31" ht="24.75" thickBot="1" x14ac:dyDescent="0.3">
      <c r="A915" s="82"/>
      <c r="B915" s="77"/>
      <c r="C915" s="41"/>
      <c r="D915" s="40"/>
      <c r="E915" s="41"/>
      <c r="F915" s="40"/>
      <c r="G915" s="41"/>
      <c r="H915" s="40"/>
      <c r="I915" s="36"/>
      <c r="J915" s="40"/>
      <c r="K915" s="36"/>
      <c r="L915" s="40"/>
      <c r="M915" s="36"/>
      <c r="N915" s="43"/>
      <c r="O915" s="44"/>
      <c r="P915" s="70" t="s">
        <v>3219</v>
      </c>
      <c r="Q915" s="71" t="s">
        <v>714</v>
      </c>
      <c r="R915" s="23"/>
      <c r="U915" s="29"/>
      <c r="V915" s="133"/>
      <c r="X915" s="29"/>
      <c r="Y915" s="133"/>
      <c r="AC915" s="131"/>
      <c r="AD915" s="131"/>
      <c r="AE915" s="133"/>
    </row>
    <row r="916" spans="1:31" ht="24.75" thickBot="1" x14ac:dyDescent="0.3">
      <c r="A916" s="82"/>
      <c r="B916" s="77"/>
      <c r="C916" s="41"/>
      <c r="D916" s="40"/>
      <c r="E916" s="41"/>
      <c r="F916" s="40"/>
      <c r="G916" s="41"/>
      <c r="H916" s="40"/>
      <c r="I916" s="36"/>
      <c r="J916" s="40"/>
      <c r="K916" s="36"/>
      <c r="L916" s="40"/>
      <c r="M916" s="36"/>
      <c r="N916" s="43"/>
      <c r="O916" s="44"/>
      <c r="P916" s="70" t="s">
        <v>715</v>
      </c>
      <c r="Q916" s="71" t="s">
        <v>516</v>
      </c>
      <c r="R916" s="23"/>
      <c r="U916" s="29"/>
      <c r="V916" s="133"/>
      <c r="X916" s="29"/>
      <c r="Y916" s="133"/>
      <c r="AC916" s="131"/>
      <c r="AD916" s="131"/>
      <c r="AE916" s="133"/>
    </row>
    <row r="917" spans="1:31" ht="16.5" thickBot="1" x14ac:dyDescent="0.3">
      <c r="A917" s="82"/>
      <c r="B917" s="77" t="s">
        <v>2531</v>
      </c>
      <c r="C917" s="41">
        <v>1745</v>
      </c>
      <c r="D917" s="40">
        <v>3884</v>
      </c>
      <c r="E917" s="41">
        <v>9508</v>
      </c>
      <c r="F917" s="40">
        <v>9508</v>
      </c>
      <c r="G917" s="41">
        <v>9508</v>
      </c>
      <c r="H917" s="40">
        <v>9508</v>
      </c>
      <c r="I917" s="36"/>
      <c r="J917" s="40"/>
      <c r="K917" s="36"/>
      <c r="L917" s="40"/>
      <c r="M917" s="36"/>
      <c r="N917" s="43">
        <v>10226.309189999989</v>
      </c>
      <c r="O917" s="44">
        <v>-17157.12399</v>
      </c>
      <c r="P917" s="55" t="s">
        <v>716</v>
      </c>
      <c r="Q917" s="71" t="s">
        <v>716</v>
      </c>
      <c r="R917" s="23"/>
      <c r="U917" s="29"/>
      <c r="V917" s="133"/>
      <c r="X917" s="29"/>
      <c r="Y917" s="133"/>
      <c r="AA917" s="126"/>
      <c r="AB917" s="126"/>
      <c r="AC917" s="131"/>
      <c r="AD917" s="131"/>
      <c r="AE917" s="133"/>
    </row>
    <row r="918" spans="1:31" ht="16.5" thickBot="1" x14ac:dyDescent="0.3">
      <c r="A918" s="82"/>
      <c r="B918" s="75" t="s">
        <v>1094</v>
      </c>
      <c r="C918" s="41">
        <v>16415</v>
      </c>
      <c r="D918" s="40">
        <v>35262</v>
      </c>
      <c r="E918" s="41">
        <v>74482</v>
      </c>
      <c r="F918" s="40">
        <v>74482</v>
      </c>
      <c r="G918" s="41">
        <v>74482</v>
      </c>
      <c r="H918" s="40">
        <v>74482</v>
      </c>
      <c r="I918" s="36"/>
      <c r="J918" s="40"/>
      <c r="K918" s="36"/>
      <c r="L918" s="40"/>
      <c r="M918" s="36"/>
      <c r="N918" s="43">
        <v>249296.93251000001</v>
      </c>
      <c r="O918" s="44">
        <v>383172.66654999997</v>
      </c>
      <c r="P918" s="55" t="s">
        <v>848</v>
      </c>
      <c r="Q918" s="10" t="s">
        <v>848</v>
      </c>
      <c r="R918" s="23"/>
      <c r="U918" s="29"/>
      <c r="V918" s="133"/>
      <c r="X918" s="29"/>
      <c r="Y918" s="133"/>
      <c r="AA918" s="126"/>
      <c r="AB918" s="126"/>
      <c r="AC918" s="131"/>
      <c r="AD918" s="131"/>
      <c r="AE918" s="133"/>
    </row>
    <row r="919" spans="1:31" ht="16.5" thickBot="1" x14ac:dyDescent="0.3">
      <c r="A919" s="147" t="s">
        <v>60</v>
      </c>
      <c r="B919" s="148"/>
      <c r="C919" s="6">
        <f>SUM(C920:C921)</f>
        <v>13677</v>
      </c>
      <c r="D919" s="6">
        <f t="shared" ref="D919:H919" si="50">SUM(D920:D921)</f>
        <v>20179</v>
      </c>
      <c r="E919" s="6">
        <f t="shared" si="50"/>
        <v>24461</v>
      </c>
      <c r="F919" s="6">
        <f t="shared" si="50"/>
        <v>24461</v>
      </c>
      <c r="G919" s="6">
        <f t="shared" si="50"/>
        <v>24461</v>
      </c>
      <c r="H919" s="6">
        <f t="shared" si="50"/>
        <v>24461</v>
      </c>
      <c r="I919" s="143" t="s">
        <v>2569</v>
      </c>
      <c r="J919" s="143"/>
      <c r="K919" s="143"/>
      <c r="L919" s="143"/>
      <c r="M919" s="143"/>
      <c r="N919" s="6">
        <f>SUM(N920:N921)</f>
        <v>211922.31666999997</v>
      </c>
      <c r="O919" s="6">
        <f>SUM(O920:O921)</f>
        <v>210492.41696000003</v>
      </c>
      <c r="P919" s="59"/>
      <c r="Q919" s="59"/>
      <c r="R919" s="4"/>
      <c r="U919" s="29"/>
      <c r="V919" s="133"/>
      <c r="X919" s="29"/>
      <c r="Y919" s="133"/>
      <c r="AA919" s="127"/>
      <c r="AB919" s="127"/>
      <c r="AC919" s="131"/>
      <c r="AD919" s="131"/>
      <c r="AE919" s="133"/>
    </row>
    <row r="920" spans="1:31" ht="16.5" thickBot="1" x14ac:dyDescent="0.3">
      <c r="A920" s="82"/>
      <c r="B920" s="77" t="s">
        <v>1108</v>
      </c>
      <c r="C920" s="41">
        <v>13677</v>
      </c>
      <c r="D920" s="40">
        <v>20179</v>
      </c>
      <c r="E920" s="41">
        <v>24461</v>
      </c>
      <c r="F920" s="40">
        <v>24461</v>
      </c>
      <c r="G920" s="41">
        <v>24461</v>
      </c>
      <c r="H920" s="40">
        <v>24461</v>
      </c>
      <c r="I920" s="36"/>
      <c r="J920" s="40"/>
      <c r="K920" s="36"/>
      <c r="L920" s="40"/>
      <c r="M920" s="36"/>
      <c r="N920" s="43">
        <v>192405.31907999999</v>
      </c>
      <c r="O920" s="44">
        <v>190315.68531000003</v>
      </c>
      <c r="P920" s="55" t="s">
        <v>847</v>
      </c>
      <c r="Q920" s="56" t="s">
        <v>847</v>
      </c>
      <c r="R920" s="23"/>
      <c r="U920" s="29"/>
      <c r="V920" s="133"/>
      <c r="X920" s="29"/>
      <c r="Y920" s="133"/>
      <c r="AA920" s="126"/>
      <c r="AB920" s="126"/>
      <c r="AC920" s="131"/>
      <c r="AD920" s="131"/>
      <c r="AE920" s="133"/>
    </row>
    <row r="921" spans="1:31" ht="16.5" thickBot="1" x14ac:dyDescent="0.3">
      <c r="A921" s="82"/>
      <c r="B921" s="77" t="s">
        <v>1109</v>
      </c>
      <c r="C921" s="41"/>
      <c r="D921" s="40"/>
      <c r="E921" s="41"/>
      <c r="F921" s="40"/>
      <c r="G921" s="41"/>
      <c r="H921" s="40"/>
      <c r="I921" s="36"/>
      <c r="J921" s="40"/>
      <c r="K921" s="36"/>
      <c r="L921" s="40"/>
      <c r="M921" s="36"/>
      <c r="N921" s="43">
        <v>19516.997589999999</v>
      </c>
      <c r="O921" s="44">
        <v>20176.731649999998</v>
      </c>
      <c r="P921" s="55" t="s">
        <v>847</v>
      </c>
      <c r="Q921" s="56" t="s">
        <v>847</v>
      </c>
      <c r="R921" s="23"/>
      <c r="U921" s="29"/>
      <c r="V921" s="133"/>
      <c r="X921" s="29"/>
      <c r="Y921" s="133"/>
      <c r="AA921" s="126"/>
      <c r="AB921" s="126"/>
      <c r="AC921" s="131"/>
      <c r="AD921" s="131"/>
      <c r="AE921" s="133"/>
    </row>
    <row r="922" spans="1:31" ht="16.5" thickBot="1" x14ac:dyDescent="0.3">
      <c r="A922" s="147" t="s">
        <v>61</v>
      </c>
      <c r="B922" s="148"/>
      <c r="C922" s="6">
        <f>SUM(C923:C937)</f>
        <v>85547</v>
      </c>
      <c r="D922" s="6">
        <f t="shared" ref="D922:H922" si="51">SUM(D923:D937)</f>
        <v>170181</v>
      </c>
      <c r="E922" s="6">
        <f t="shared" si="51"/>
        <v>295372</v>
      </c>
      <c r="F922" s="6">
        <f t="shared" si="51"/>
        <v>295372</v>
      </c>
      <c r="G922" s="6">
        <f t="shared" si="51"/>
        <v>295372</v>
      </c>
      <c r="H922" s="6">
        <f t="shared" si="51"/>
        <v>295372</v>
      </c>
      <c r="I922" s="143" t="s">
        <v>2569</v>
      </c>
      <c r="J922" s="143"/>
      <c r="K922" s="143"/>
      <c r="L922" s="143"/>
      <c r="M922" s="143"/>
      <c r="N922" s="6">
        <f>SUM(N923:N937)</f>
        <v>1121696.8611099999</v>
      </c>
      <c r="O922" s="6">
        <f>SUM(O923:O937)</f>
        <v>1159915.2229200001</v>
      </c>
      <c r="P922" s="59"/>
      <c r="Q922" s="59"/>
      <c r="R922" s="4"/>
      <c r="U922" s="29"/>
      <c r="V922" s="133"/>
      <c r="X922" s="29"/>
      <c r="Y922" s="133"/>
      <c r="AA922" s="127"/>
      <c r="AB922" s="127"/>
      <c r="AC922" s="131"/>
      <c r="AD922" s="131"/>
      <c r="AE922" s="133"/>
    </row>
    <row r="923" spans="1:31" ht="16.5" thickBot="1" x14ac:dyDescent="0.3">
      <c r="A923" s="82"/>
      <c r="B923" s="77" t="s">
        <v>2532</v>
      </c>
      <c r="C923" s="41">
        <v>42107</v>
      </c>
      <c r="D923" s="40">
        <v>103106</v>
      </c>
      <c r="E923" s="41">
        <v>182253</v>
      </c>
      <c r="F923" s="40">
        <v>182253</v>
      </c>
      <c r="G923" s="41">
        <v>182253</v>
      </c>
      <c r="H923" s="40">
        <v>182253</v>
      </c>
      <c r="I923" s="36"/>
      <c r="J923" s="40"/>
      <c r="K923" s="36"/>
      <c r="L923" s="40"/>
      <c r="M923" s="36"/>
      <c r="N923" s="43">
        <v>569793.93972999998</v>
      </c>
      <c r="O923" s="44">
        <v>574303.92735999997</v>
      </c>
      <c r="P923" s="70" t="s">
        <v>717</v>
      </c>
      <c r="Q923" s="71" t="s">
        <v>718</v>
      </c>
      <c r="R923" s="23"/>
      <c r="U923" s="29"/>
      <c r="V923" s="133"/>
      <c r="X923" s="29"/>
      <c r="Y923" s="133"/>
      <c r="AA923" s="126"/>
      <c r="AB923" s="126"/>
      <c r="AC923" s="131"/>
      <c r="AD923" s="131"/>
      <c r="AE923" s="133"/>
    </row>
    <row r="924" spans="1:31" ht="16.5" thickBot="1" x14ac:dyDescent="0.3">
      <c r="A924" s="82"/>
      <c r="B924" s="77"/>
      <c r="C924" s="41"/>
      <c r="D924" s="40"/>
      <c r="E924" s="41"/>
      <c r="F924" s="40"/>
      <c r="G924" s="41"/>
      <c r="H924" s="40"/>
      <c r="I924" s="36"/>
      <c r="J924" s="40"/>
      <c r="K924" s="36"/>
      <c r="L924" s="40"/>
      <c r="M924" s="36"/>
      <c r="N924" s="43"/>
      <c r="O924" s="44"/>
      <c r="P924" s="70" t="s">
        <v>719</v>
      </c>
      <c r="Q924" s="71" t="s">
        <v>720</v>
      </c>
      <c r="R924" s="23"/>
      <c r="U924" s="29"/>
      <c r="V924" s="133"/>
      <c r="X924" s="29"/>
      <c r="Y924" s="133"/>
      <c r="AC924" s="131"/>
      <c r="AD924" s="131"/>
      <c r="AE924" s="133"/>
    </row>
    <row r="925" spans="1:31" ht="16.5" thickBot="1" x14ac:dyDescent="0.3">
      <c r="A925" s="82"/>
      <c r="B925" s="77"/>
      <c r="C925" s="41"/>
      <c r="D925" s="40"/>
      <c r="E925" s="41"/>
      <c r="F925" s="40"/>
      <c r="G925" s="41"/>
      <c r="H925" s="40"/>
      <c r="I925" s="36"/>
      <c r="J925" s="40"/>
      <c r="K925" s="36"/>
      <c r="L925" s="40"/>
      <c r="M925" s="36"/>
      <c r="N925" s="43"/>
      <c r="O925" s="44"/>
      <c r="P925" s="70" t="s">
        <v>2106</v>
      </c>
      <c r="Q925" s="71" t="s">
        <v>721</v>
      </c>
      <c r="R925" s="23"/>
      <c r="U925" s="29"/>
      <c r="V925" s="133"/>
      <c r="X925" s="29"/>
      <c r="Y925" s="133"/>
      <c r="AC925" s="131"/>
      <c r="AD925" s="131"/>
      <c r="AE925" s="133"/>
    </row>
    <row r="926" spans="1:31" ht="16.5" thickBot="1" x14ac:dyDescent="0.3">
      <c r="A926" s="82"/>
      <c r="B926" s="77"/>
      <c r="C926" s="41"/>
      <c r="D926" s="40"/>
      <c r="E926" s="41"/>
      <c r="F926" s="40"/>
      <c r="G926" s="41"/>
      <c r="H926" s="40"/>
      <c r="I926" s="36"/>
      <c r="J926" s="40"/>
      <c r="K926" s="36"/>
      <c r="L926" s="40"/>
      <c r="M926" s="36"/>
      <c r="N926" s="43"/>
      <c r="O926" s="44"/>
      <c r="P926" s="70" t="s">
        <v>722</v>
      </c>
      <c r="Q926" s="71" t="s">
        <v>723</v>
      </c>
      <c r="R926" s="23"/>
      <c r="U926" s="29"/>
      <c r="V926" s="133"/>
      <c r="X926" s="29"/>
      <c r="Y926" s="133"/>
      <c r="AC926" s="131"/>
      <c r="AD926" s="131"/>
      <c r="AE926" s="133"/>
    </row>
    <row r="927" spans="1:31" ht="48.75" thickBot="1" x14ac:dyDescent="0.3">
      <c r="A927" s="82"/>
      <c r="B927" s="77"/>
      <c r="C927" s="41"/>
      <c r="D927" s="40"/>
      <c r="E927" s="41"/>
      <c r="F927" s="40"/>
      <c r="G927" s="41"/>
      <c r="H927" s="40"/>
      <c r="I927" s="36"/>
      <c r="J927" s="40"/>
      <c r="K927" s="36"/>
      <c r="L927" s="40"/>
      <c r="M927" s="36"/>
      <c r="N927" s="43"/>
      <c r="O927" s="44"/>
      <c r="P927" s="70" t="s">
        <v>3220</v>
      </c>
      <c r="Q927" s="71" t="s">
        <v>724</v>
      </c>
      <c r="R927" s="23"/>
      <c r="U927" s="29"/>
      <c r="V927" s="133"/>
      <c r="X927" s="29"/>
      <c r="Y927" s="133"/>
      <c r="AC927" s="131"/>
      <c r="AD927" s="131"/>
      <c r="AE927" s="133"/>
    </row>
    <row r="928" spans="1:31" ht="24.75" thickBot="1" x14ac:dyDescent="0.3">
      <c r="A928" s="82"/>
      <c r="B928" s="77"/>
      <c r="C928" s="41"/>
      <c r="D928" s="40"/>
      <c r="E928" s="41"/>
      <c r="F928" s="40"/>
      <c r="G928" s="41"/>
      <c r="H928" s="40"/>
      <c r="I928" s="36"/>
      <c r="J928" s="40"/>
      <c r="K928" s="36"/>
      <c r="L928" s="40"/>
      <c r="M928" s="36"/>
      <c r="N928" s="43"/>
      <c r="O928" s="44"/>
      <c r="P928" s="70" t="s">
        <v>725</v>
      </c>
      <c r="Q928" s="71" t="s">
        <v>726</v>
      </c>
      <c r="R928" s="23"/>
      <c r="U928" s="29"/>
      <c r="V928" s="133"/>
      <c r="X928" s="29"/>
      <c r="Y928" s="133"/>
      <c r="AC928" s="131"/>
      <c r="AD928" s="131"/>
      <c r="AE928" s="133"/>
    </row>
    <row r="929" spans="1:31" ht="16.5" thickBot="1" x14ac:dyDescent="0.3">
      <c r="A929" s="82"/>
      <c r="B929" s="77" t="s">
        <v>2533</v>
      </c>
      <c r="C929" s="41">
        <v>8031</v>
      </c>
      <c r="D929" s="40">
        <v>22717</v>
      </c>
      <c r="E929" s="41">
        <v>43301</v>
      </c>
      <c r="F929" s="40">
        <v>43301</v>
      </c>
      <c r="G929" s="41">
        <v>43301</v>
      </c>
      <c r="H929" s="40">
        <v>43301</v>
      </c>
      <c r="I929" s="36"/>
      <c r="J929" s="40"/>
      <c r="K929" s="36"/>
      <c r="L929" s="40"/>
      <c r="M929" s="36"/>
      <c r="N929" s="43">
        <v>236735.84190999999</v>
      </c>
      <c r="O929" s="44">
        <v>248128.25511</v>
      </c>
      <c r="P929" s="70" t="s">
        <v>727</v>
      </c>
      <c r="Q929" s="71" t="s">
        <v>728</v>
      </c>
      <c r="R929" s="23"/>
      <c r="U929" s="29"/>
      <c r="V929" s="133"/>
      <c r="X929" s="29"/>
      <c r="Y929" s="133"/>
      <c r="AA929" s="126"/>
      <c r="AB929" s="126"/>
      <c r="AC929" s="131"/>
      <c r="AD929" s="131"/>
      <c r="AE929" s="133"/>
    </row>
    <row r="930" spans="1:31" ht="24.75" thickBot="1" x14ac:dyDescent="0.3">
      <c r="A930" s="82"/>
      <c r="B930" s="77"/>
      <c r="C930" s="41"/>
      <c r="D930" s="40"/>
      <c r="E930" s="41"/>
      <c r="F930" s="40"/>
      <c r="G930" s="41"/>
      <c r="H930" s="40"/>
      <c r="I930" s="36"/>
      <c r="J930" s="40"/>
      <c r="K930" s="36"/>
      <c r="L930" s="40"/>
      <c r="M930" s="36"/>
      <c r="N930" s="43"/>
      <c r="O930" s="44"/>
      <c r="P930" s="70" t="s">
        <v>729</v>
      </c>
      <c r="Q930" s="71" t="s">
        <v>730</v>
      </c>
      <c r="R930" s="23"/>
      <c r="U930" s="29"/>
      <c r="V930" s="133"/>
      <c r="X930" s="29"/>
      <c r="Y930" s="133"/>
      <c r="AC930" s="131"/>
      <c r="AD930" s="131"/>
      <c r="AE930" s="133"/>
    </row>
    <row r="931" spans="1:31" ht="24.75" thickBot="1" x14ac:dyDescent="0.3">
      <c r="A931" s="82"/>
      <c r="B931" s="77"/>
      <c r="C931" s="41"/>
      <c r="D931" s="40"/>
      <c r="E931" s="41"/>
      <c r="F931" s="40"/>
      <c r="G931" s="41"/>
      <c r="H931" s="40"/>
      <c r="I931" s="36"/>
      <c r="J931" s="40"/>
      <c r="K931" s="36"/>
      <c r="L931" s="40"/>
      <c r="M931" s="36"/>
      <c r="N931" s="43"/>
      <c r="O931" s="44"/>
      <c r="P931" s="70" t="s">
        <v>731</v>
      </c>
      <c r="Q931" s="71" t="s">
        <v>732</v>
      </c>
      <c r="R931" s="23"/>
      <c r="U931" s="29"/>
      <c r="V931" s="133"/>
      <c r="X931" s="29"/>
      <c r="Y931" s="133"/>
      <c r="AC931" s="131"/>
      <c r="AD931" s="131"/>
      <c r="AE931" s="133"/>
    </row>
    <row r="932" spans="1:31" ht="16.5" thickBot="1" x14ac:dyDescent="0.3">
      <c r="A932" s="82"/>
      <c r="B932" s="77"/>
      <c r="C932" s="41"/>
      <c r="D932" s="40"/>
      <c r="E932" s="41"/>
      <c r="F932" s="40"/>
      <c r="G932" s="41"/>
      <c r="H932" s="40"/>
      <c r="I932" s="36"/>
      <c r="J932" s="40"/>
      <c r="K932" s="36"/>
      <c r="L932" s="40"/>
      <c r="M932" s="36"/>
      <c r="N932" s="43"/>
      <c r="O932" s="44"/>
      <c r="P932" s="70" t="s">
        <v>733</v>
      </c>
      <c r="Q932" s="71" t="s">
        <v>734</v>
      </c>
      <c r="R932" s="23"/>
      <c r="U932" s="29"/>
      <c r="V932" s="133"/>
      <c r="X932" s="29"/>
      <c r="Y932" s="133"/>
      <c r="AC932" s="131"/>
      <c r="AD932" s="131"/>
      <c r="AE932" s="133"/>
    </row>
    <row r="933" spans="1:31" ht="16.5" thickBot="1" x14ac:dyDescent="0.3">
      <c r="A933" s="82"/>
      <c r="B933" s="77"/>
      <c r="C933" s="41"/>
      <c r="D933" s="40"/>
      <c r="E933" s="41"/>
      <c r="F933" s="40"/>
      <c r="G933" s="41"/>
      <c r="H933" s="40"/>
      <c r="I933" s="36"/>
      <c r="J933" s="40"/>
      <c r="K933" s="36"/>
      <c r="L933" s="40"/>
      <c r="M933" s="36"/>
      <c r="N933" s="43"/>
      <c r="O933" s="44"/>
      <c r="P933" s="70" t="s">
        <v>735</v>
      </c>
      <c r="Q933" s="71" t="s">
        <v>736</v>
      </c>
      <c r="R933" s="23"/>
      <c r="U933" s="29"/>
      <c r="V933" s="133"/>
      <c r="X933" s="29"/>
      <c r="Y933" s="133"/>
      <c r="AC933" s="131"/>
      <c r="AD933" s="131"/>
      <c r="AE933" s="133"/>
    </row>
    <row r="934" spans="1:31" ht="36.75" thickBot="1" x14ac:dyDescent="0.3">
      <c r="A934" s="82"/>
      <c r="B934" s="77" t="s">
        <v>2534</v>
      </c>
      <c r="C934" s="41">
        <v>3547</v>
      </c>
      <c r="D934" s="40">
        <v>3547</v>
      </c>
      <c r="E934" s="41">
        <v>11274</v>
      </c>
      <c r="F934" s="40">
        <v>11274</v>
      </c>
      <c r="G934" s="41">
        <v>11274</v>
      </c>
      <c r="H934" s="40">
        <v>11274</v>
      </c>
      <c r="I934" s="36"/>
      <c r="J934" s="40"/>
      <c r="K934" s="36"/>
      <c r="L934" s="40"/>
      <c r="M934" s="36"/>
      <c r="N934" s="43">
        <v>53075.392639999998</v>
      </c>
      <c r="O934" s="44">
        <v>48212.104860000007</v>
      </c>
      <c r="P934" s="70" t="s">
        <v>737</v>
      </c>
      <c r="Q934" s="71" t="s">
        <v>738</v>
      </c>
      <c r="R934" s="23"/>
      <c r="U934" s="29"/>
      <c r="V934" s="133"/>
      <c r="X934" s="29"/>
      <c r="Y934" s="133"/>
      <c r="AA934" s="126"/>
      <c r="AB934" s="126"/>
      <c r="AC934" s="131"/>
      <c r="AD934" s="131"/>
      <c r="AE934" s="133"/>
    </row>
    <row r="935" spans="1:31" ht="24.75" thickBot="1" x14ac:dyDescent="0.3">
      <c r="A935" s="82"/>
      <c r="B935" s="77"/>
      <c r="C935" s="41"/>
      <c r="D935" s="40"/>
      <c r="E935" s="41"/>
      <c r="F935" s="40"/>
      <c r="G935" s="41"/>
      <c r="H935" s="40"/>
      <c r="I935" s="36"/>
      <c r="J935" s="40"/>
      <c r="K935" s="36"/>
      <c r="L935" s="40"/>
      <c r="M935" s="36"/>
      <c r="N935" s="43"/>
      <c r="O935" s="44"/>
      <c r="P935" s="70" t="s">
        <v>739</v>
      </c>
      <c r="Q935" s="71" t="s">
        <v>740</v>
      </c>
      <c r="R935" s="23"/>
      <c r="U935" s="29"/>
      <c r="V935" s="133"/>
      <c r="X935" s="29"/>
      <c r="Y935" s="133"/>
      <c r="AC935" s="131"/>
      <c r="AD935" s="131"/>
      <c r="AE935" s="133"/>
    </row>
    <row r="936" spans="1:31" ht="16.5" thickBot="1" x14ac:dyDescent="0.3">
      <c r="A936" s="82"/>
      <c r="B936" s="77"/>
      <c r="C936" s="41"/>
      <c r="D936" s="40"/>
      <c r="E936" s="41"/>
      <c r="F936" s="40"/>
      <c r="G936" s="41"/>
      <c r="H936" s="40"/>
      <c r="I936" s="36"/>
      <c r="J936" s="40"/>
      <c r="K936" s="36"/>
      <c r="L936" s="40"/>
      <c r="M936" s="36"/>
      <c r="N936" s="43"/>
      <c r="O936" s="44"/>
      <c r="P936" s="70" t="s">
        <v>741</v>
      </c>
      <c r="Q936" s="71" t="s">
        <v>742</v>
      </c>
      <c r="R936" s="23"/>
      <c r="U936" s="29"/>
      <c r="V936" s="133"/>
      <c r="X936" s="29"/>
      <c r="Y936" s="133"/>
      <c r="AC936" s="131"/>
      <c r="AD936" s="131"/>
      <c r="AE936" s="133"/>
    </row>
    <row r="937" spans="1:31" ht="16.5" thickBot="1" x14ac:dyDescent="0.3">
      <c r="A937" s="82"/>
      <c r="B937" s="75" t="s">
        <v>1094</v>
      </c>
      <c r="C937" s="41">
        <v>31862</v>
      </c>
      <c r="D937" s="40">
        <v>40811</v>
      </c>
      <c r="E937" s="41">
        <v>58544</v>
      </c>
      <c r="F937" s="40">
        <v>58544</v>
      </c>
      <c r="G937" s="41">
        <v>58544</v>
      </c>
      <c r="H937" s="40">
        <v>58544</v>
      </c>
      <c r="I937" s="36"/>
      <c r="J937" s="40"/>
      <c r="K937" s="36"/>
      <c r="L937" s="40"/>
      <c r="M937" s="36"/>
      <c r="N937" s="43">
        <v>262091.68682999996</v>
      </c>
      <c r="O937" s="44">
        <v>289270.93559000001</v>
      </c>
      <c r="P937" s="70" t="s">
        <v>848</v>
      </c>
      <c r="Q937" s="10" t="s">
        <v>848</v>
      </c>
      <c r="R937" s="23"/>
      <c r="U937" s="29"/>
      <c r="V937" s="133"/>
      <c r="X937" s="29"/>
      <c r="Y937" s="133"/>
      <c r="AA937" s="126"/>
      <c r="AB937" s="126"/>
      <c r="AC937" s="131"/>
      <c r="AD937" s="131"/>
      <c r="AE937" s="133"/>
    </row>
    <row r="938" spans="1:31" ht="16.5" thickBot="1" x14ac:dyDescent="0.3">
      <c r="A938" s="147" t="s">
        <v>62</v>
      </c>
      <c r="B938" s="148"/>
      <c r="C938" s="6">
        <f>SUM(C939:C945)</f>
        <v>1613</v>
      </c>
      <c r="D938" s="6">
        <f t="shared" ref="D938:H938" si="52">SUM(D939:D945)</f>
        <v>2662</v>
      </c>
      <c r="E938" s="6">
        <f t="shared" si="52"/>
        <v>4772</v>
      </c>
      <c r="F938" s="6">
        <f t="shared" si="52"/>
        <v>4772</v>
      </c>
      <c r="G938" s="6">
        <f t="shared" si="52"/>
        <v>4772</v>
      </c>
      <c r="H938" s="6">
        <f t="shared" si="52"/>
        <v>4772</v>
      </c>
      <c r="I938" s="143" t="s">
        <v>2569</v>
      </c>
      <c r="J938" s="143"/>
      <c r="K938" s="143"/>
      <c r="L938" s="143"/>
      <c r="M938" s="143"/>
      <c r="N938" s="6">
        <f>SUM(N939:N945)</f>
        <v>21101.593079999995</v>
      </c>
      <c r="O938" s="6">
        <f>SUM(O939:O945)</f>
        <v>24927.543700000002</v>
      </c>
      <c r="P938" s="59"/>
      <c r="Q938" s="59"/>
      <c r="R938" s="4"/>
      <c r="U938" s="29"/>
      <c r="V938" s="133"/>
      <c r="X938" s="29"/>
      <c r="Y938" s="133"/>
      <c r="AA938" s="127"/>
      <c r="AB938" s="127"/>
      <c r="AC938" s="131"/>
      <c r="AD938" s="131"/>
      <c r="AE938" s="133"/>
    </row>
    <row r="939" spans="1:31" ht="24.75" thickBot="1" x14ac:dyDescent="0.3">
      <c r="A939" s="82"/>
      <c r="B939" s="77" t="s">
        <v>2613</v>
      </c>
      <c r="C939" s="41">
        <v>1161</v>
      </c>
      <c r="D939" s="40">
        <v>2210</v>
      </c>
      <c r="E939" s="41">
        <v>4320</v>
      </c>
      <c r="F939" s="40">
        <v>4320</v>
      </c>
      <c r="G939" s="41">
        <v>4320</v>
      </c>
      <c r="H939" s="40">
        <v>4320</v>
      </c>
      <c r="I939" s="36"/>
      <c r="J939" s="40"/>
      <c r="K939" s="36"/>
      <c r="L939" s="40"/>
      <c r="M939" s="36"/>
      <c r="N939" s="43">
        <v>16928.322749999996</v>
      </c>
      <c r="O939" s="44">
        <v>18200.286090000001</v>
      </c>
      <c r="P939" s="70" t="s">
        <v>743</v>
      </c>
      <c r="Q939" s="71" t="s">
        <v>744</v>
      </c>
      <c r="R939" s="23"/>
      <c r="U939" s="29"/>
      <c r="V939" s="133"/>
      <c r="X939" s="29"/>
      <c r="Y939" s="133"/>
      <c r="AA939" s="126"/>
      <c r="AB939" s="126"/>
      <c r="AC939" s="131"/>
      <c r="AD939" s="131"/>
      <c r="AE939" s="133"/>
    </row>
    <row r="940" spans="1:31" ht="36.75" thickBot="1" x14ac:dyDescent="0.3">
      <c r="A940" s="82"/>
      <c r="B940" s="77"/>
      <c r="C940" s="41"/>
      <c r="D940" s="40"/>
      <c r="E940" s="41"/>
      <c r="F940" s="40"/>
      <c r="G940" s="41"/>
      <c r="H940" s="40"/>
      <c r="I940" s="36"/>
      <c r="J940" s="40"/>
      <c r="K940" s="36"/>
      <c r="L940" s="40"/>
      <c r="M940" s="36"/>
      <c r="N940" s="43"/>
      <c r="O940" s="44"/>
      <c r="P940" s="70" t="s">
        <v>745</v>
      </c>
      <c r="Q940" s="71" t="s">
        <v>746</v>
      </c>
      <c r="R940" s="23"/>
      <c r="U940" s="29"/>
      <c r="V940" s="133"/>
      <c r="X940" s="29"/>
      <c r="Y940" s="133"/>
      <c r="AC940" s="131"/>
      <c r="AD940" s="131"/>
      <c r="AE940" s="133"/>
    </row>
    <row r="941" spans="1:31" ht="24.75" thickBot="1" x14ac:dyDescent="0.3">
      <c r="A941" s="82"/>
      <c r="B941" s="77"/>
      <c r="C941" s="41"/>
      <c r="D941" s="40"/>
      <c r="E941" s="41"/>
      <c r="F941" s="40"/>
      <c r="G941" s="41"/>
      <c r="H941" s="40"/>
      <c r="I941" s="36"/>
      <c r="J941" s="40"/>
      <c r="K941" s="36"/>
      <c r="L941" s="40"/>
      <c r="M941" s="36"/>
      <c r="N941" s="43"/>
      <c r="O941" s="44"/>
      <c r="P941" s="70" t="s">
        <v>747</v>
      </c>
      <c r="Q941" s="71" t="s">
        <v>748</v>
      </c>
      <c r="R941" s="23"/>
      <c r="U941" s="29"/>
      <c r="V941" s="133"/>
      <c r="X941" s="29"/>
      <c r="Y941" s="133"/>
      <c r="AC941" s="131"/>
      <c r="AD941" s="131"/>
      <c r="AE941" s="133"/>
    </row>
    <row r="942" spans="1:31" ht="24.75" thickBot="1" x14ac:dyDescent="0.3">
      <c r="A942" s="82"/>
      <c r="B942" s="77" t="s">
        <v>2612</v>
      </c>
      <c r="C942" s="41">
        <v>452</v>
      </c>
      <c r="D942" s="40">
        <v>452</v>
      </c>
      <c r="E942" s="41">
        <v>452</v>
      </c>
      <c r="F942" s="40">
        <v>452</v>
      </c>
      <c r="G942" s="41">
        <v>452</v>
      </c>
      <c r="H942" s="40">
        <v>452</v>
      </c>
      <c r="I942" s="36"/>
      <c r="J942" s="40"/>
      <c r="K942" s="36"/>
      <c r="L942" s="40"/>
      <c r="M942" s="36"/>
      <c r="N942" s="43">
        <v>2698.2068599999998</v>
      </c>
      <c r="O942" s="44">
        <v>3475.8543699999996</v>
      </c>
      <c r="P942" s="70" t="s">
        <v>749</v>
      </c>
      <c r="Q942" s="71" t="s">
        <v>750</v>
      </c>
      <c r="R942" s="23"/>
      <c r="U942" s="29"/>
      <c r="V942" s="133"/>
      <c r="X942" s="29"/>
      <c r="Y942" s="133"/>
      <c r="AA942" s="126"/>
      <c r="AB942" s="126"/>
      <c r="AC942" s="131"/>
      <c r="AD942" s="131"/>
      <c r="AE942" s="133"/>
    </row>
    <row r="943" spans="1:31" ht="36.75" thickBot="1" x14ac:dyDescent="0.3">
      <c r="A943" s="82"/>
      <c r="B943" s="77"/>
      <c r="C943" s="41"/>
      <c r="D943" s="40"/>
      <c r="E943" s="41"/>
      <c r="F943" s="40"/>
      <c r="G943" s="41"/>
      <c r="H943" s="40"/>
      <c r="I943" s="36"/>
      <c r="J943" s="40"/>
      <c r="K943" s="36"/>
      <c r="L943" s="40"/>
      <c r="M943" s="36"/>
      <c r="N943" s="43"/>
      <c r="O943" s="44"/>
      <c r="P943" s="70" t="s">
        <v>751</v>
      </c>
      <c r="Q943" s="71" t="s">
        <v>750</v>
      </c>
      <c r="R943" s="23"/>
      <c r="U943" s="29"/>
      <c r="V943" s="133"/>
      <c r="X943" s="29"/>
      <c r="Y943" s="133"/>
      <c r="AC943" s="131"/>
      <c r="AD943" s="131"/>
      <c r="AE943" s="133"/>
    </row>
    <row r="944" spans="1:31" ht="36.75" thickBot="1" x14ac:dyDescent="0.3">
      <c r="A944" s="82"/>
      <c r="B944" s="77" t="s">
        <v>2611</v>
      </c>
      <c r="C944" s="41">
        <v>0</v>
      </c>
      <c r="D944" s="40">
        <v>0</v>
      </c>
      <c r="E944" s="41">
        <v>0</v>
      </c>
      <c r="F944" s="40">
        <v>0</v>
      </c>
      <c r="G944" s="41">
        <v>0</v>
      </c>
      <c r="H944" s="40">
        <v>0</v>
      </c>
      <c r="I944" s="36"/>
      <c r="J944" s="40"/>
      <c r="K944" s="36"/>
      <c r="L944" s="40"/>
      <c r="M944" s="36"/>
      <c r="N944" s="43">
        <v>-795.10974999999985</v>
      </c>
      <c r="O944" s="44">
        <v>837.34672999999998</v>
      </c>
      <c r="P944" s="70" t="s">
        <v>752</v>
      </c>
      <c r="Q944" s="71" t="s">
        <v>753</v>
      </c>
      <c r="R944" s="23"/>
      <c r="U944" s="29"/>
      <c r="V944" s="133"/>
      <c r="X944" s="29"/>
      <c r="Y944" s="133"/>
      <c r="AA944" s="126"/>
      <c r="AB944" s="126"/>
      <c r="AC944" s="131"/>
      <c r="AD944" s="131"/>
      <c r="AE944" s="133"/>
    </row>
    <row r="945" spans="1:31" ht="36.75" thickBot="1" x14ac:dyDescent="0.3">
      <c r="A945" s="82"/>
      <c r="B945" s="75" t="s">
        <v>1094</v>
      </c>
      <c r="C945" s="41">
        <v>0</v>
      </c>
      <c r="D945" s="40">
        <v>0</v>
      </c>
      <c r="E945" s="41">
        <v>0</v>
      </c>
      <c r="F945" s="40">
        <v>0</v>
      </c>
      <c r="G945" s="41">
        <v>0</v>
      </c>
      <c r="H945" s="40">
        <v>0</v>
      </c>
      <c r="I945" s="36"/>
      <c r="J945" s="40"/>
      <c r="K945" s="36"/>
      <c r="L945" s="40"/>
      <c r="M945" s="36"/>
      <c r="N945" s="43">
        <v>2270.1732199999997</v>
      </c>
      <c r="O945" s="44">
        <v>2414.0565099999999</v>
      </c>
      <c r="P945" s="70" t="s">
        <v>2144</v>
      </c>
      <c r="Q945" s="11" t="s">
        <v>2145</v>
      </c>
      <c r="R945" s="23"/>
      <c r="U945" s="29"/>
      <c r="V945" s="133"/>
      <c r="X945" s="29"/>
      <c r="Y945" s="133"/>
      <c r="AA945" s="126"/>
      <c r="AB945" s="126"/>
      <c r="AC945" s="131"/>
      <c r="AD945" s="131"/>
      <c r="AE945" s="133"/>
    </row>
    <row r="946" spans="1:31" ht="16.5" thickBot="1" x14ac:dyDescent="0.3">
      <c r="A946" s="147" t="s">
        <v>64</v>
      </c>
      <c r="B946" s="148"/>
      <c r="C946" s="6">
        <f>SUM(C947:C998)</f>
        <v>44396.707999999999</v>
      </c>
      <c r="D946" s="6">
        <f t="shared" ref="D946:H946" si="53">SUM(D947:D998)</f>
        <v>89068.214999999997</v>
      </c>
      <c r="E946" s="6">
        <f t="shared" si="53"/>
        <v>195160</v>
      </c>
      <c r="F946" s="6">
        <f t="shared" si="53"/>
        <v>195160</v>
      </c>
      <c r="G946" s="6">
        <f t="shared" si="53"/>
        <v>195160</v>
      </c>
      <c r="H946" s="6">
        <f t="shared" si="53"/>
        <v>195160</v>
      </c>
      <c r="I946" s="143" t="s">
        <v>2569</v>
      </c>
      <c r="J946" s="143"/>
      <c r="K946" s="143"/>
      <c r="L946" s="143"/>
      <c r="M946" s="143"/>
      <c r="N946" s="6">
        <f>SUM(N947:N998)</f>
        <v>1592087.3371800003</v>
      </c>
      <c r="O946" s="6">
        <f>SUM(O947:O998)</f>
        <v>1709984.11518</v>
      </c>
      <c r="P946" s="59"/>
      <c r="Q946" s="59"/>
      <c r="R946" s="4"/>
      <c r="U946" s="29"/>
      <c r="V946" s="133"/>
      <c r="X946" s="29"/>
      <c r="Y946" s="133"/>
      <c r="AA946" s="127"/>
      <c r="AB946" s="127"/>
      <c r="AC946" s="131"/>
      <c r="AD946" s="131"/>
      <c r="AE946" s="133"/>
    </row>
    <row r="947" spans="1:31" ht="16.5" thickBot="1" x14ac:dyDescent="0.3">
      <c r="A947" s="82"/>
      <c r="B947" s="77" t="s">
        <v>2606</v>
      </c>
      <c r="C947" s="41">
        <v>19500</v>
      </c>
      <c r="D947" s="40">
        <v>34100</v>
      </c>
      <c r="E947" s="41">
        <v>71080</v>
      </c>
      <c r="F947" s="40">
        <v>71080</v>
      </c>
      <c r="G947" s="41">
        <v>71080</v>
      </c>
      <c r="H947" s="40">
        <v>71080</v>
      </c>
      <c r="I947" s="36"/>
      <c r="J947" s="40"/>
      <c r="K947" s="36"/>
      <c r="L947" s="40"/>
      <c r="M947" s="36"/>
      <c r="N947" s="43">
        <v>1003788.38187</v>
      </c>
      <c r="O947" s="44">
        <v>1062191.4127</v>
      </c>
      <c r="P947" s="70" t="s">
        <v>769</v>
      </c>
      <c r="Q947" s="71" t="s">
        <v>770</v>
      </c>
      <c r="R947" s="23"/>
      <c r="U947" s="29"/>
      <c r="V947" s="133"/>
      <c r="X947" s="29"/>
      <c r="Y947" s="133"/>
      <c r="AA947" s="126"/>
      <c r="AB947" s="126"/>
      <c r="AC947" s="131"/>
      <c r="AD947" s="131"/>
      <c r="AE947" s="133"/>
    </row>
    <row r="948" spans="1:31" ht="16.5" thickBot="1" x14ac:dyDescent="0.3">
      <c r="A948" s="82"/>
      <c r="B948" s="77"/>
      <c r="C948" s="41"/>
      <c r="D948" s="40"/>
      <c r="E948" s="41"/>
      <c r="F948" s="40"/>
      <c r="G948" s="41"/>
      <c r="H948" s="40"/>
      <c r="I948" s="36"/>
      <c r="J948" s="40"/>
      <c r="K948" s="36"/>
      <c r="L948" s="40"/>
      <c r="M948" s="36"/>
      <c r="N948" s="43"/>
      <c r="O948" s="44"/>
      <c r="P948" s="70" t="s">
        <v>771</v>
      </c>
      <c r="Q948" s="71" t="s">
        <v>772</v>
      </c>
      <c r="R948" s="23"/>
      <c r="U948" s="29"/>
      <c r="V948" s="133"/>
      <c r="X948" s="29"/>
      <c r="Y948" s="133"/>
      <c r="AC948" s="131"/>
      <c r="AD948" s="131"/>
      <c r="AE948" s="133"/>
    </row>
    <row r="949" spans="1:31" ht="16.5" thickBot="1" x14ac:dyDescent="0.3">
      <c r="A949" s="82"/>
      <c r="B949" s="77"/>
      <c r="C949" s="41"/>
      <c r="D949" s="40"/>
      <c r="E949" s="41"/>
      <c r="F949" s="40"/>
      <c r="G949" s="41"/>
      <c r="H949" s="40"/>
      <c r="I949" s="36"/>
      <c r="J949" s="40"/>
      <c r="K949" s="36"/>
      <c r="L949" s="40"/>
      <c r="M949" s="36"/>
      <c r="N949" s="43"/>
      <c r="O949" s="44"/>
      <c r="P949" s="70" t="s">
        <v>773</v>
      </c>
      <c r="Q949" s="71" t="s">
        <v>774</v>
      </c>
      <c r="R949" s="23"/>
      <c r="U949" s="29"/>
      <c r="V949" s="133"/>
      <c r="X949" s="29"/>
      <c r="Y949" s="133"/>
      <c r="AC949" s="131"/>
      <c r="AD949" s="131"/>
      <c r="AE949" s="133"/>
    </row>
    <row r="950" spans="1:31" ht="16.5" thickBot="1" x14ac:dyDescent="0.3">
      <c r="A950" s="82"/>
      <c r="B950" s="77"/>
      <c r="C950" s="41"/>
      <c r="D950" s="40"/>
      <c r="E950" s="41"/>
      <c r="F950" s="40"/>
      <c r="G950" s="41"/>
      <c r="H950" s="40"/>
      <c r="I950" s="36"/>
      <c r="J950" s="40"/>
      <c r="K950" s="36"/>
      <c r="L950" s="40"/>
      <c r="M950" s="36"/>
      <c r="N950" s="43"/>
      <c r="O950" s="44"/>
      <c r="P950" s="70" t="s">
        <v>775</v>
      </c>
      <c r="Q950" s="71" t="s">
        <v>776</v>
      </c>
      <c r="R950" s="23"/>
      <c r="U950" s="29"/>
      <c r="V950" s="133"/>
      <c r="X950" s="29"/>
      <c r="Y950" s="133"/>
      <c r="AC950" s="131"/>
      <c r="AD950" s="131"/>
      <c r="AE950" s="133"/>
    </row>
    <row r="951" spans="1:31" ht="48.75" thickBot="1" x14ac:dyDescent="0.3">
      <c r="A951" s="82"/>
      <c r="B951" s="77"/>
      <c r="C951" s="41"/>
      <c r="D951" s="40"/>
      <c r="E951" s="41"/>
      <c r="F951" s="40"/>
      <c r="G951" s="41"/>
      <c r="H951" s="40"/>
      <c r="I951" s="36"/>
      <c r="J951" s="40"/>
      <c r="K951" s="36"/>
      <c r="L951" s="40"/>
      <c r="M951" s="36"/>
      <c r="N951" s="43"/>
      <c r="O951" s="44"/>
      <c r="P951" s="70" t="s">
        <v>777</v>
      </c>
      <c r="Q951" s="71" t="s">
        <v>778</v>
      </c>
      <c r="R951" s="23"/>
      <c r="U951" s="29"/>
      <c r="V951" s="133"/>
      <c r="X951" s="29"/>
      <c r="Y951" s="133"/>
      <c r="AC951" s="131"/>
      <c r="AD951" s="131"/>
      <c r="AE951" s="133"/>
    </row>
    <row r="952" spans="1:31" ht="48.75" thickBot="1" x14ac:dyDescent="0.3">
      <c r="A952" s="82"/>
      <c r="B952" s="77"/>
      <c r="C952" s="41"/>
      <c r="D952" s="40"/>
      <c r="E952" s="41"/>
      <c r="F952" s="40"/>
      <c r="G952" s="41"/>
      <c r="H952" s="40"/>
      <c r="I952" s="36"/>
      <c r="J952" s="40"/>
      <c r="K952" s="36"/>
      <c r="L952" s="40"/>
      <c r="M952" s="36"/>
      <c r="N952" s="43"/>
      <c r="O952" s="44"/>
      <c r="P952" s="70" t="s">
        <v>779</v>
      </c>
      <c r="Q952" s="71" t="s">
        <v>780</v>
      </c>
      <c r="R952" s="23"/>
      <c r="U952" s="29"/>
      <c r="V952" s="133"/>
      <c r="X952" s="29"/>
      <c r="Y952" s="133"/>
      <c r="AC952" s="131"/>
      <c r="AD952" s="131"/>
      <c r="AE952" s="133"/>
    </row>
    <row r="953" spans="1:31" ht="37.5" customHeight="1" thickBot="1" x14ac:dyDescent="0.3">
      <c r="A953" s="82"/>
      <c r="B953" s="77"/>
      <c r="C953" s="41"/>
      <c r="D953" s="40"/>
      <c r="E953" s="41"/>
      <c r="F953" s="40"/>
      <c r="G953" s="41"/>
      <c r="H953" s="40"/>
      <c r="I953" s="36"/>
      <c r="J953" s="40"/>
      <c r="K953" s="36"/>
      <c r="L953" s="40"/>
      <c r="M953" s="36"/>
      <c r="N953" s="43"/>
      <c r="O953" s="44"/>
      <c r="P953" s="70" t="s">
        <v>781</v>
      </c>
      <c r="Q953" s="71" t="s">
        <v>782</v>
      </c>
      <c r="R953" s="23"/>
      <c r="U953" s="29"/>
      <c r="V953" s="133"/>
      <c r="X953" s="29"/>
      <c r="Y953" s="133"/>
      <c r="AC953" s="131"/>
      <c r="AD953" s="131"/>
      <c r="AE953" s="133"/>
    </row>
    <row r="954" spans="1:31" ht="48.75" thickBot="1" x14ac:dyDescent="0.3">
      <c r="A954" s="82"/>
      <c r="B954" s="77"/>
      <c r="C954" s="41"/>
      <c r="D954" s="40"/>
      <c r="E954" s="41"/>
      <c r="F954" s="40"/>
      <c r="G954" s="41"/>
      <c r="H954" s="40"/>
      <c r="I954" s="36"/>
      <c r="J954" s="40"/>
      <c r="K954" s="36"/>
      <c r="L954" s="40"/>
      <c r="M954" s="36"/>
      <c r="N954" s="43"/>
      <c r="O954" s="44"/>
      <c r="P954" s="70" t="s">
        <v>783</v>
      </c>
      <c r="Q954" s="71" t="s">
        <v>784</v>
      </c>
      <c r="R954" s="23"/>
      <c r="U954" s="29"/>
      <c r="V954" s="133"/>
      <c r="X954" s="29"/>
      <c r="Y954" s="133"/>
      <c r="AC954" s="131"/>
      <c r="AD954" s="131"/>
      <c r="AE954" s="133"/>
    </row>
    <row r="955" spans="1:31" ht="24.75" thickBot="1" x14ac:dyDescent="0.3">
      <c r="A955" s="82"/>
      <c r="B955" s="77"/>
      <c r="C955" s="41"/>
      <c r="D955" s="40"/>
      <c r="E955" s="41"/>
      <c r="F955" s="40"/>
      <c r="G955" s="41"/>
      <c r="H955" s="40"/>
      <c r="I955" s="36"/>
      <c r="J955" s="40"/>
      <c r="K955" s="36"/>
      <c r="L955" s="40"/>
      <c r="M955" s="36"/>
      <c r="N955" s="43"/>
      <c r="O955" s="44"/>
      <c r="P955" s="70" t="s">
        <v>785</v>
      </c>
      <c r="Q955" s="71" t="s">
        <v>786</v>
      </c>
      <c r="R955" s="23"/>
      <c r="U955" s="29"/>
      <c r="V955" s="133"/>
      <c r="X955" s="29"/>
      <c r="Y955" s="133"/>
      <c r="AC955" s="131"/>
      <c r="AD955" s="131"/>
      <c r="AE955" s="133"/>
    </row>
    <row r="956" spans="1:31" ht="24.75" thickBot="1" x14ac:dyDescent="0.3">
      <c r="A956" s="82"/>
      <c r="B956" s="77"/>
      <c r="C956" s="41"/>
      <c r="D956" s="40"/>
      <c r="E956" s="41"/>
      <c r="F956" s="40"/>
      <c r="G956" s="41"/>
      <c r="H956" s="40"/>
      <c r="I956" s="36"/>
      <c r="J956" s="40"/>
      <c r="K956" s="36"/>
      <c r="L956" s="40"/>
      <c r="M956" s="36"/>
      <c r="N956" s="43"/>
      <c r="O956" s="44"/>
      <c r="P956" s="70" t="s">
        <v>787</v>
      </c>
      <c r="Q956" s="71" t="s">
        <v>788</v>
      </c>
      <c r="R956" s="23"/>
      <c r="U956" s="29"/>
      <c r="V956" s="133"/>
      <c r="X956" s="29"/>
      <c r="Y956" s="133"/>
      <c r="AC956" s="131"/>
      <c r="AD956" s="131"/>
      <c r="AE956" s="133"/>
    </row>
    <row r="957" spans="1:31" ht="16.5" thickBot="1" x14ac:dyDescent="0.3">
      <c r="A957" s="82"/>
      <c r="B957" s="77"/>
      <c r="C957" s="41"/>
      <c r="D957" s="40"/>
      <c r="E957" s="41"/>
      <c r="F957" s="40"/>
      <c r="G957" s="41"/>
      <c r="H957" s="40"/>
      <c r="I957" s="36"/>
      <c r="J957" s="40"/>
      <c r="K957" s="36"/>
      <c r="L957" s="40"/>
      <c r="M957" s="36"/>
      <c r="N957" s="43"/>
      <c r="O957" s="44"/>
      <c r="P957" s="70" t="s">
        <v>769</v>
      </c>
      <c r="Q957" s="71" t="s">
        <v>770</v>
      </c>
      <c r="R957" s="23"/>
      <c r="U957" s="29"/>
      <c r="V957" s="133"/>
      <c r="X957" s="29"/>
      <c r="Y957" s="133"/>
      <c r="AC957" s="131"/>
      <c r="AD957" s="131"/>
      <c r="AE957" s="133"/>
    </row>
    <row r="958" spans="1:31" ht="16.5" thickBot="1" x14ac:dyDescent="0.3">
      <c r="A958" s="82"/>
      <c r="B958" s="77"/>
      <c r="C958" s="41"/>
      <c r="D958" s="40"/>
      <c r="E958" s="41"/>
      <c r="F958" s="40"/>
      <c r="G958" s="41"/>
      <c r="H958" s="40"/>
      <c r="I958" s="36"/>
      <c r="J958" s="40"/>
      <c r="K958" s="36"/>
      <c r="L958" s="40"/>
      <c r="M958" s="36"/>
      <c r="N958" s="43"/>
      <c r="O958" s="44"/>
      <c r="P958" s="70" t="s">
        <v>771</v>
      </c>
      <c r="Q958" s="71" t="s">
        <v>772</v>
      </c>
      <c r="R958" s="23"/>
      <c r="U958" s="29"/>
      <c r="V958" s="133"/>
      <c r="X958" s="29"/>
      <c r="Y958" s="133"/>
      <c r="AC958" s="131"/>
      <c r="AD958" s="131"/>
      <c r="AE958" s="133"/>
    </row>
    <row r="959" spans="1:31" ht="24.75" thickBot="1" x14ac:dyDescent="0.3">
      <c r="A959" s="82"/>
      <c r="B959" s="77"/>
      <c r="C959" s="41"/>
      <c r="D959" s="40"/>
      <c r="E959" s="41"/>
      <c r="F959" s="40"/>
      <c r="G959" s="41"/>
      <c r="H959" s="40"/>
      <c r="I959" s="36"/>
      <c r="J959" s="40"/>
      <c r="K959" s="36"/>
      <c r="L959" s="40"/>
      <c r="M959" s="36"/>
      <c r="N959" s="43"/>
      <c r="O959" s="44"/>
      <c r="P959" s="70" t="s">
        <v>789</v>
      </c>
      <c r="Q959" s="71" t="s">
        <v>476</v>
      </c>
      <c r="R959" s="23"/>
      <c r="U959" s="29"/>
      <c r="V959" s="133"/>
      <c r="X959" s="29"/>
      <c r="Y959" s="133"/>
      <c r="AC959" s="131"/>
      <c r="AD959" s="131"/>
      <c r="AE959" s="133"/>
    </row>
    <row r="960" spans="1:31" ht="36.75" thickBot="1" x14ac:dyDescent="0.3">
      <c r="A960" s="82"/>
      <c r="B960" s="77"/>
      <c r="C960" s="41"/>
      <c r="D960" s="40"/>
      <c r="E960" s="41"/>
      <c r="F960" s="40"/>
      <c r="G960" s="41"/>
      <c r="H960" s="40"/>
      <c r="I960" s="36"/>
      <c r="J960" s="40"/>
      <c r="K960" s="36"/>
      <c r="L960" s="40"/>
      <c r="M960" s="36"/>
      <c r="N960" s="43"/>
      <c r="O960" s="44"/>
      <c r="P960" s="70" t="s">
        <v>790</v>
      </c>
      <c r="Q960" s="71" t="s">
        <v>476</v>
      </c>
      <c r="R960" s="23"/>
      <c r="U960" s="29"/>
      <c r="V960" s="133"/>
      <c r="X960" s="29"/>
      <c r="Y960" s="133"/>
      <c r="AC960" s="131"/>
      <c r="AD960" s="131"/>
      <c r="AE960" s="133"/>
    </row>
    <row r="961" spans="1:31" ht="24.75" thickBot="1" x14ac:dyDescent="0.3">
      <c r="A961" s="82"/>
      <c r="B961" s="77"/>
      <c r="C961" s="41"/>
      <c r="D961" s="40"/>
      <c r="E961" s="41"/>
      <c r="F961" s="40"/>
      <c r="G961" s="41"/>
      <c r="H961" s="40"/>
      <c r="I961" s="36"/>
      <c r="J961" s="40"/>
      <c r="K961" s="36"/>
      <c r="L961" s="40"/>
      <c r="M961" s="36"/>
      <c r="N961" s="43"/>
      <c r="O961" s="44"/>
      <c r="P961" s="70" t="s">
        <v>791</v>
      </c>
      <c r="Q961" s="71" t="s">
        <v>792</v>
      </c>
      <c r="R961" s="23"/>
      <c r="U961" s="29"/>
      <c r="V961" s="133"/>
      <c r="X961" s="29"/>
      <c r="Y961" s="133"/>
      <c r="AC961" s="131"/>
      <c r="AD961" s="131"/>
      <c r="AE961" s="133"/>
    </row>
    <row r="962" spans="1:31" ht="16.5" thickBot="1" x14ac:dyDescent="0.3">
      <c r="A962" s="82"/>
      <c r="B962" s="77"/>
      <c r="C962" s="41"/>
      <c r="D962" s="40"/>
      <c r="E962" s="41"/>
      <c r="F962" s="40"/>
      <c r="G962" s="41"/>
      <c r="H962" s="40"/>
      <c r="I962" s="36"/>
      <c r="J962" s="40"/>
      <c r="K962" s="36"/>
      <c r="L962" s="40"/>
      <c r="M962" s="36"/>
      <c r="N962" s="43"/>
      <c r="O962" s="44"/>
      <c r="P962" s="70" t="s">
        <v>793</v>
      </c>
      <c r="Q962" s="71" t="s">
        <v>107</v>
      </c>
      <c r="R962" s="23"/>
      <c r="U962" s="29"/>
      <c r="V962" s="133"/>
      <c r="X962" s="29"/>
      <c r="Y962" s="133"/>
      <c r="AC962" s="131"/>
      <c r="AD962" s="131"/>
      <c r="AE962" s="133"/>
    </row>
    <row r="963" spans="1:31" ht="36.75" thickBot="1" x14ac:dyDescent="0.3">
      <c r="A963" s="82"/>
      <c r="B963" s="77"/>
      <c r="C963" s="41"/>
      <c r="D963" s="40"/>
      <c r="E963" s="41"/>
      <c r="F963" s="40"/>
      <c r="G963" s="41"/>
      <c r="H963" s="40"/>
      <c r="I963" s="36"/>
      <c r="J963" s="40"/>
      <c r="K963" s="36"/>
      <c r="L963" s="40"/>
      <c r="M963" s="36"/>
      <c r="N963" s="43"/>
      <c r="O963" s="44"/>
      <c r="P963" s="70" t="s">
        <v>794</v>
      </c>
      <c r="Q963" s="71" t="s">
        <v>122</v>
      </c>
      <c r="R963" s="23"/>
      <c r="U963" s="29"/>
      <c r="V963" s="133"/>
      <c r="X963" s="29"/>
      <c r="Y963" s="133"/>
      <c r="AC963" s="131"/>
      <c r="AD963" s="131"/>
      <c r="AE963" s="133"/>
    </row>
    <row r="964" spans="1:31" ht="24.75" thickBot="1" x14ac:dyDescent="0.3">
      <c r="A964" s="82"/>
      <c r="B964" s="77"/>
      <c r="C964" s="41"/>
      <c r="D964" s="40"/>
      <c r="E964" s="41"/>
      <c r="F964" s="40"/>
      <c r="G964" s="41"/>
      <c r="H964" s="40"/>
      <c r="I964" s="36"/>
      <c r="J964" s="40"/>
      <c r="K964" s="36"/>
      <c r="L964" s="40"/>
      <c r="M964" s="36"/>
      <c r="N964" s="43"/>
      <c r="O964" s="44"/>
      <c r="P964" s="70" t="s">
        <v>795</v>
      </c>
      <c r="Q964" s="71" t="s">
        <v>796</v>
      </c>
      <c r="R964" s="23"/>
      <c r="U964" s="29"/>
      <c r="V964" s="133"/>
      <c r="X964" s="29"/>
      <c r="Y964" s="133"/>
      <c r="AC964" s="131"/>
      <c r="AD964" s="131"/>
      <c r="AE964" s="133"/>
    </row>
    <row r="965" spans="1:31" ht="48.75" thickBot="1" x14ac:dyDescent="0.3">
      <c r="A965" s="82"/>
      <c r="B965" s="77"/>
      <c r="C965" s="41"/>
      <c r="D965" s="40"/>
      <c r="E965" s="41"/>
      <c r="F965" s="40"/>
      <c r="G965" s="41"/>
      <c r="H965" s="40"/>
      <c r="I965" s="36"/>
      <c r="J965" s="40"/>
      <c r="K965" s="36"/>
      <c r="L965" s="40"/>
      <c r="M965" s="36"/>
      <c r="N965" s="43"/>
      <c r="O965" s="44"/>
      <c r="P965" s="70" t="s">
        <v>797</v>
      </c>
      <c r="Q965" s="71" t="s">
        <v>796</v>
      </c>
      <c r="R965" s="23"/>
      <c r="U965" s="29"/>
      <c r="V965" s="133"/>
      <c r="X965" s="29"/>
      <c r="Y965" s="133"/>
      <c r="AC965" s="131"/>
      <c r="AD965" s="131"/>
      <c r="AE965" s="133"/>
    </row>
    <row r="966" spans="1:31" ht="24.75" thickBot="1" x14ac:dyDescent="0.3">
      <c r="A966" s="82"/>
      <c r="B966" s="77"/>
      <c r="C966" s="41"/>
      <c r="D966" s="40"/>
      <c r="E966" s="41"/>
      <c r="F966" s="40"/>
      <c r="G966" s="41"/>
      <c r="H966" s="40"/>
      <c r="I966" s="36"/>
      <c r="J966" s="40"/>
      <c r="K966" s="36"/>
      <c r="L966" s="40"/>
      <c r="M966" s="36"/>
      <c r="N966" s="43"/>
      <c r="O966" s="44"/>
      <c r="P966" s="70" t="s">
        <v>798</v>
      </c>
      <c r="Q966" s="71" t="s">
        <v>799</v>
      </c>
      <c r="R966" s="23"/>
      <c r="U966" s="29"/>
      <c r="V966" s="133"/>
      <c r="X966" s="29"/>
      <c r="Y966" s="133"/>
      <c r="AC966" s="131"/>
      <c r="AD966" s="131"/>
      <c r="AE966" s="133"/>
    </row>
    <row r="967" spans="1:31" ht="48.75" thickBot="1" x14ac:dyDescent="0.3">
      <c r="A967" s="82"/>
      <c r="B967" s="77"/>
      <c r="C967" s="41"/>
      <c r="D967" s="40"/>
      <c r="E967" s="41"/>
      <c r="F967" s="40"/>
      <c r="G967" s="41"/>
      <c r="H967" s="40"/>
      <c r="I967" s="36"/>
      <c r="J967" s="40"/>
      <c r="K967" s="36"/>
      <c r="L967" s="40"/>
      <c r="M967" s="36"/>
      <c r="N967" s="43"/>
      <c r="O967" s="44"/>
      <c r="P967" s="70" t="s">
        <v>800</v>
      </c>
      <c r="Q967" s="71" t="s">
        <v>801</v>
      </c>
      <c r="R967" s="23"/>
      <c r="U967" s="29"/>
      <c r="V967" s="133"/>
      <c r="X967" s="29"/>
      <c r="Y967" s="133"/>
      <c r="AC967" s="131"/>
      <c r="AD967" s="131"/>
      <c r="AE967" s="133"/>
    </row>
    <row r="968" spans="1:31" ht="48.75" thickBot="1" x14ac:dyDescent="0.3">
      <c r="A968" s="82"/>
      <c r="B968" s="77"/>
      <c r="C968" s="41"/>
      <c r="D968" s="40"/>
      <c r="E968" s="41"/>
      <c r="F968" s="40"/>
      <c r="G968" s="41"/>
      <c r="H968" s="40"/>
      <c r="I968" s="36"/>
      <c r="J968" s="40"/>
      <c r="K968" s="36"/>
      <c r="L968" s="40"/>
      <c r="M968" s="36"/>
      <c r="N968" s="43"/>
      <c r="O968" s="44"/>
      <c r="P968" s="70" t="s">
        <v>802</v>
      </c>
      <c r="Q968" s="71" t="s">
        <v>803</v>
      </c>
      <c r="R968" s="23"/>
      <c r="U968" s="29"/>
      <c r="V968" s="133"/>
      <c r="X968" s="29"/>
      <c r="Y968" s="133"/>
      <c r="AC968" s="131"/>
      <c r="AD968" s="131"/>
      <c r="AE968" s="133"/>
    </row>
    <row r="969" spans="1:31" ht="24.75" thickBot="1" x14ac:dyDescent="0.3">
      <c r="A969" s="82"/>
      <c r="B969" s="77"/>
      <c r="C969" s="41"/>
      <c r="D969" s="40"/>
      <c r="E969" s="41"/>
      <c r="F969" s="40"/>
      <c r="G969" s="41"/>
      <c r="H969" s="40"/>
      <c r="I969" s="36"/>
      <c r="J969" s="40"/>
      <c r="K969" s="36"/>
      <c r="L969" s="40"/>
      <c r="M969" s="36"/>
      <c r="N969" s="43"/>
      <c r="O969" s="44"/>
      <c r="P969" s="70" t="s">
        <v>804</v>
      </c>
      <c r="Q969" s="71" t="s">
        <v>107</v>
      </c>
      <c r="R969" s="23"/>
      <c r="U969" s="29"/>
      <c r="V969" s="133"/>
      <c r="X969" s="29"/>
      <c r="Y969" s="133"/>
      <c r="AC969" s="131"/>
      <c r="AD969" s="131"/>
      <c r="AE969" s="133"/>
    </row>
    <row r="970" spans="1:31" ht="36.75" thickBot="1" x14ac:dyDescent="0.3">
      <c r="A970" s="82"/>
      <c r="B970" s="77" t="s">
        <v>2605</v>
      </c>
      <c r="C970" s="41">
        <v>3470</v>
      </c>
      <c r="D970" s="40">
        <v>7344.8</v>
      </c>
      <c r="E970" s="41">
        <v>13580</v>
      </c>
      <c r="F970" s="40">
        <v>13580</v>
      </c>
      <c r="G970" s="41">
        <v>13580</v>
      </c>
      <c r="H970" s="40">
        <v>13580</v>
      </c>
      <c r="I970" s="36"/>
      <c r="J970" s="40"/>
      <c r="K970" s="36"/>
      <c r="L970" s="40"/>
      <c r="M970" s="36"/>
      <c r="N970" s="43">
        <v>106646.63508000001</v>
      </c>
      <c r="O970" s="44">
        <v>109077.82371000001</v>
      </c>
      <c r="P970" s="70" t="s">
        <v>805</v>
      </c>
      <c r="Q970" s="71" t="s">
        <v>806</v>
      </c>
      <c r="R970" s="23"/>
      <c r="U970" s="29"/>
      <c r="V970" s="133"/>
      <c r="X970" s="29"/>
      <c r="Y970" s="133"/>
      <c r="AA970" s="126"/>
      <c r="AB970" s="126"/>
      <c r="AC970" s="131"/>
      <c r="AD970" s="131"/>
      <c r="AE970" s="133"/>
    </row>
    <row r="971" spans="1:31" ht="24.75" thickBot="1" x14ac:dyDescent="0.3">
      <c r="A971" s="82"/>
      <c r="B971" s="77"/>
      <c r="C971" s="41"/>
      <c r="D971" s="40"/>
      <c r="E971" s="41"/>
      <c r="F971" s="40"/>
      <c r="G971" s="41"/>
      <c r="H971" s="40"/>
      <c r="I971" s="36"/>
      <c r="J971" s="40"/>
      <c r="K971" s="36"/>
      <c r="L971" s="40"/>
      <c r="M971" s="36"/>
      <c r="N971" s="43"/>
      <c r="O971" s="44"/>
      <c r="P971" s="70" t="s">
        <v>807</v>
      </c>
      <c r="Q971" s="71" t="s">
        <v>806</v>
      </c>
      <c r="R971" s="23"/>
      <c r="U971" s="29"/>
      <c r="V971" s="133"/>
      <c r="X971" s="29"/>
      <c r="Y971" s="133"/>
      <c r="AC971" s="131"/>
      <c r="AD971" s="131"/>
      <c r="AE971" s="133"/>
    </row>
    <row r="972" spans="1:31" ht="24.75" thickBot="1" x14ac:dyDescent="0.3">
      <c r="A972" s="82"/>
      <c r="B972" s="77"/>
      <c r="C972" s="41"/>
      <c r="D972" s="40"/>
      <c r="E972" s="41"/>
      <c r="F972" s="40"/>
      <c r="G972" s="41"/>
      <c r="H972" s="40"/>
      <c r="I972" s="36"/>
      <c r="J972" s="40"/>
      <c r="K972" s="36"/>
      <c r="L972" s="40"/>
      <c r="M972" s="36"/>
      <c r="N972" s="43"/>
      <c r="O972" s="44"/>
      <c r="P972" s="70" t="s">
        <v>808</v>
      </c>
      <c r="Q972" s="71" t="s">
        <v>806</v>
      </c>
      <c r="R972" s="23"/>
      <c r="U972" s="29"/>
      <c r="V972" s="133"/>
      <c r="X972" s="29"/>
      <c r="Y972" s="133"/>
      <c r="AC972" s="131"/>
      <c r="AD972" s="131"/>
      <c r="AE972" s="133"/>
    </row>
    <row r="973" spans="1:31" ht="24.75" thickBot="1" x14ac:dyDescent="0.3">
      <c r="A973" s="82"/>
      <c r="B973" s="77"/>
      <c r="C973" s="41"/>
      <c r="D973" s="40"/>
      <c r="E973" s="41"/>
      <c r="F973" s="40"/>
      <c r="G973" s="41"/>
      <c r="H973" s="40"/>
      <c r="I973" s="36"/>
      <c r="J973" s="40"/>
      <c r="K973" s="36"/>
      <c r="L973" s="40"/>
      <c r="M973" s="36"/>
      <c r="N973" s="43"/>
      <c r="O973" s="44"/>
      <c r="P973" s="70" t="s">
        <v>809</v>
      </c>
      <c r="Q973" s="71" t="s">
        <v>516</v>
      </c>
      <c r="R973" s="23"/>
      <c r="U973" s="29"/>
      <c r="V973" s="133"/>
      <c r="X973" s="29"/>
      <c r="Y973" s="133"/>
      <c r="AC973" s="131"/>
      <c r="AD973" s="131"/>
      <c r="AE973" s="133"/>
    </row>
    <row r="974" spans="1:31" ht="24.75" thickBot="1" x14ac:dyDescent="0.3">
      <c r="A974" s="82"/>
      <c r="B974" s="77"/>
      <c r="C974" s="41"/>
      <c r="D974" s="40"/>
      <c r="E974" s="41"/>
      <c r="F974" s="40"/>
      <c r="G974" s="41"/>
      <c r="H974" s="40"/>
      <c r="I974" s="36"/>
      <c r="J974" s="40"/>
      <c r="K974" s="36"/>
      <c r="L974" s="40"/>
      <c r="M974" s="36"/>
      <c r="N974" s="43"/>
      <c r="O974" s="44"/>
      <c r="P974" s="70" t="s">
        <v>810</v>
      </c>
      <c r="Q974" s="71" t="s">
        <v>274</v>
      </c>
      <c r="R974" s="23"/>
      <c r="U974" s="29"/>
      <c r="V974" s="133"/>
      <c r="X974" s="29"/>
      <c r="Y974" s="133"/>
      <c r="AC974" s="131"/>
      <c r="AD974" s="131"/>
      <c r="AE974" s="133"/>
    </row>
    <row r="975" spans="1:31" ht="24.75" thickBot="1" x14ac:dyDescent="0.3">
      <c r="A975" s="82"/>
      <c r="B975" s="77"/>
      <c r="C975" s="41"/>
      <c r="D975" s="40"/>
      <c r="E975" s="41"/>
      <c r="F975" s="40"/>
      <c r="G975" s="41"/>
      <c r="H975" s="40"/>
      <c r="I975" s="36"/>
      <c r="J975" s="40"/>
      <c r="K975" s="36"/>
      <c r="L975" s="40"/>
      <c r="M975" s="36"/>
      <c r="N975" s="43"/>
      <c r="O975" s="44"/>
      <c r="P975" s="70" t="s">
        <v>811</v>
      </c>
      <c r="Q975" s="71" t="s">
        <v>516</v>
      </c>
      <c r="R975" s="23"/>
      <c r="U975" s="29"/>
      <c r="V975" s="133"/>
      <c r="X975" s="29"/>
      <c r="Y975" s="133"/>
      <c r="AC975" s="131"/>
      <c r="AD975" s="131"/>
      <c r="AE975" s="133"/>
    </row>
    <row r="976" spans="1:31" ht="24.75" thickBot="1" x14ac:dyDescent="0.3">
      <c r="A976" s="82"/>
      <c r="B976" s="77"/>
      <c r="C976" s="41"/>
      <c r="D976" s="40"/>
      <c r="E976" s="41"/>
      <c r="F976" s="40"/>
      <c r="G976" s="41"/>
      <c r="H976" s="40"/>
      <c r="I976" s="36"/>
      <c r="J976" s="40"/>
      <c r="K976" s="36"/>
      <c r="L976" s="40"/>
      <c r="M976" s="36"/>
      <c r="N976" s="43"/>
      <c r="O976" s="44"/>
      <c r="P976" s="70" t="s">
        <v>812</v>
      </c>
      <c r="Q976" s="71" t="s">
        <v>813</v>
      </c>
      <c r="R976" s="23"/>
      <c r="U976" s="29"/>
      <c r="V976" s="133"/>
      <c r="X976" s="29"/>
      <c r="Y976" s="133"/>
      <c r="AC976" s="131"/>
      <c r="AD976" s="131"/>
      <c r="AE976" s="133"/>
    </row>
    <row r="977" spans="1:31" ht="24.75" thickBot="1" x14ac:dyDescent="0.3">
      <c r="A977" s="82"/>
      <c r="B977" s="77"/>
      <c r="C977" s="41"/>
      <c r="D977" s="40"/>
      <c r="E977" s="41"/>
      <c r="F977" s="40"/>
      <c r="G977" s="41"/>
      <c r="H977" s="40"/>
      <c r="I977" s="36"/>
      <c r="J977" s="40"/>
      <c r="K977" s="36"/>
      <c r="L977" s="40"/>
      <c r="M977" s="36"/>
      <c r="N977" s="43"/>
      <c r="O977" s="44"/>
      <c r="P977" s="70" t="s">
        <v>814</v>
      </c>
      <c r="Q977" s="71" t="s">
        <v>815</v>
      </c>
      <c r="R977" s="23"/>
      <c r="U977" s="29"/>
      <c r="V977" s="133"/>
      <c r="X977" s="29"/>
      <c r="Y977" s="133"/>
      <c r="AC977" s="131"/>
      <c r="AD977" s="131"/>
      <c r="AE977" s="133"/>
    </row>
    <row r="978" spans="1:31" ht="24.75" thickBot="1" x14ac:dyDescent="0.3">
      <c r="A978" s="82"/>
      <c r="B978" s="77"/>
      <c r="C978" s="41"/>
      <c r="D978" s="40"/>
      <c r="E978" s="41"/>
      <c r="F978" s="40"/>
      <c r="G978" s="41"/>
      <c r="H978" s="40"/>
      <c r="I978" s="36"/>
      <c r="J978" s="40"/>
      <c r="K978" s="36"/>
      <c r="L978" s="40"/>
      <c r="M978" s="36"/>
      <c r="N978" s="43"/>
      <c r="O978" s="44"/>
      <c r="P978" s="70" t="s">
        <v>816</v>
      </c>
      <c r="Q978" s="71" t="s">
        <v>817</v>
      </c>
      <c r="R978" s="23"/>
      <c r="U978" s="29"/>
      <c r="V978" s="133"/>
      <c r="X978" s="29"/>
      <c r="Y978" s="133"/>
      <c r="AC978" s="131"/>
      <c r="AD978" s="131"/>
      <c r="AE978" s="133"/>
    </row>
    <row r="979" spans="1:31" ht="24.75" thickBot="1" x14ac:dyDescent="0.3">
      <c r="A979" s="82"/>
      <c r="B979" s="77"/>
      <c r="C979" s="41"/>
      <c r="D979" s="40"/>
      <c r="E979" s="41"/>
      <c r="F979" s="40"/>
      <c r="G979" s="41"/>
      <c r="H979" s="40"/>
      <c r="I979" s="36"/>
      <c r="J979" s="40"/>
      <c r="K979" s="36"/>
      <c r="L979" s="40"/>
      <c r="M979" s="36"/>
      <c r="N979" s="43"/>
      <c r="O979" s="44"/>
      <c r="P979" s="70" t="s">
        <v>818</v>
      </c>
      <c r="Q979" s="71" t="s">
        <v>819</v>
      </c>
      <c r="R979" s="23"/>
      <c r="U979" s="29"/>
      <c r="V979" s="133"/>
      <c r="X979" s="29"/>
      <c r="Y979" s="133"/>
      <c r="AC979" s="131"/>
      <c r="AD979" s="131"/>
      <c r="AE979" s="133"/>
    </row>
    <row r="980" spans="1:31" ht="60.75" thickBot="1" x14ac:dyDescent="0.3">
      <c r="A980" s="82"/>
      <c r="B980" s="77"/>
      <c r="C980" s="41"/>
      <c r="D980" s="40"/>
      <c r="E980" s="41"/>
      <c r="F980" s="40"/>
      <c r="G980" s="41"/>
      <c r="H980" s="40"/>
      <c r="I980" s="36"/>
      <c r="J980" s="40"/>
      <c r="K980" s="36"/>
      <c r="L980" s="40"/>
      <c r="M980" s="36"/>
      <c r="N980" s="43"/>
      <c r="O980" s="44"/>
      <c r="P980" s="70" t="s">
        <v>820</v>
      </c>
      <c r="Q980" s="71" t="s">
        <v>821</v>
      </c>
      <c r="R980" s="23"/>
      <c r="U980" s="29"/>
      <c r="V980" s="133"/>
      <c r="X980" s="29"/>
      <c r="Y980" s="133"/>
      <c r="AC980" s="131"/>
      <c r="AD980" s="131"/>
      <c r="AE980" s="133"/>
    </row>
    <row r="981" spans="1:31" ht="48.75" thickBot="1" x14ac:dyDescent="0.3">
      <c r="A981" s="82"/>
      <c r="B981" s="77"/>
      <c r="C981" s="41"/>
      <c r="D981" s="40"/>
      <c r="E981" s="41"/>
      <c r="F981" s="40"/>
      <c r="G981" s="41"/>
      <c r="H981" s="40"/>
      <c r="I981" s="36"/>
      <c r="J981" s="40"/>
      <c r="K981" s="36"/>
      <c r="L981" s="40"/>
      <c r="M981" s="36"/>
      <c r="N981" s="43"/>
      <c r="O981" s="44"/>
      <c r="P981" s="70" t="s">
        <v>822</v>
      </c>
      <c r="Q981" s="71" t="s">
        <v>823</v>
      </c>
      <c r="R981" s="23"/>
      <c r="U981" s="29"/>
      <c r="V981" s="133"/>
      <c r="X981" s="29"/>
      <c r="Y981" s="133"/>
      <c r="AC981" s="131"/>
      <c r="AD981" s="131"/>
      <c r="AE981" s="133"/>
    </row>
    <row r="982" spans="1:31" ht="36.75" thickBot="1" x14ac:dyDescent="0.3">
      <c r="A982" s="82"/>
      <c r="B982" s="77" t="s">
        <v>2604</v>
      </c>
      <c r="C982" s="41">
        <v>0</v>
      </c>
      <c r="D982" s="40">
        <v>0</v>
      </c>
      <c r="E982" s="41">
        <v>0</v>
      </c>
      <c r="F982" s="40">
        <v>0</v>
      </c>
      <c r="G982" s="41">
        <v>0</v>
      </c>
      <c r="H982" s="40">
        <v>0</v>
      </c>
      <c r="I982" s="36"/>
      <c r="J982" s="40"/>
      <c r="K982" s="36"/>
      <c r="L982" s="40"/>
      <c r="M982" s="36"/>
      <c r="N982" s="43">
        <v>29091.317879999995</v>
      </c>
      <c r="O982" s="44">
        <v>24942.261629999997</v>
      </c>
      <c r="P982" s="70" t="s">
        <v>824</v>
      </c>
      <c r="Q982" s="71" t="s">
        <v>274</v>
      </c>
      <c r="R982" s="23"/>
      <c r="U982" s="29"/>
      <c r="V982" s="133"/>
      <c r="X982" s="29"/>
      <c r="Y982" s="133"/>
      <c r="AA982" s="126"/>
      <c r="AB982" s="126"/>
      <c r="AC982" s="131"/>
      <c r="AD982" s="131"/>
      <c r="AE982" s="133"/>
    </row>
    <row r="983" spans="1:31" ht="24.75" thickBot="1" x14ac:dyDescent="0.3">
      <c r="A983" s="82"/>
      <c r="B983" s="77"/>
      <c r="C983" s="41"/>
      <c r="D983" s="40"/>
      <c r="E983" s="41"/>
      <c r="F983" s="40"/>
      <c r="G983" s="41"/>
      <c r="H983" s="40"/>
      <c r="I983" s="36"/>
      <c r="J983" s="40"/>
      <c r="K983" s="36"/>
      <c r="L983" s="40"/>
      <c r="M983" s="36"/>
      <c r="N983" s="43"/>
      <c r="O983" s="44"/>
      <c r="P983" s="70" t="s">
        <v>825</v>
      </c>
      <c r="Q983" s="71" t="s">
        <v>826</v>
      </c>
      <c r="R983" s="23"/>
      <c r="U983" s="29"/>
      <c r="V983" s="133"/>
      <c r="X983" s="29"/>
      <c r="Y983" s="133"/>
      <c r="AC983" s="131"/>
      <c r="AD983" s="131"/>
      <c r="AE983" s="133"/>
    </row>
    <row r="984" spans="1:31" ht="36.75" thickBot="1" x14ac:dyDescent="0.3">
      <c r="A984" s="82"/>
      <c r="B984" s="77"/>
      <c r="C984" s="41"/>
      <c r="D984" s="40"/>
      <c r="E984" s="41"/>
      <c r="F984" s="40"/>
      <c r="G984" s="41"/>
      <c r="H984" s="40"/>
      <c r="I984" s="36"/>
      <c r="J984" s="40"/>
      <c r="K984" s="36"/>
      <c r="L984" s="40"/>
      <c r="M984" s="36"/>
      <c r="N984" s="43"/>
      <c r="O984" s="44"/>
      <c r="P984" s="70" t="s">
        <v>827</v>
      </c>
      <c r="Q984" s="71" t="s">
        <v>476</v>
      </c>
      <c r="R984" s="23"/>
      <c r="U984" s="29"/>
      <c r="V984" s="133"/>
      <c r="X984" s="29"/>
      <c r="Y984" s="133"/>
      <c r="AC984" s="131"/>
      <c r="AD984" s="131"/>
      <c r="AE984" s="133"/>
    </row>
    <row r="985" spans="1:31" ht="36.75" thickBot="1" x14ac:dyDescent="0.3">
      <c r="A985" s="82"/>
      <c r="B985" s="77" t="s">
        <v>2603</v>
      </c>
      <c r="C985" s="41">
        <v>0</v>
      </c>
      <c r="D985" s="40">
        <v>0</v>
      </c>
      <c r="E985" s="41">
        <v>0</v>
      </c>
      <c r="F985" s="40">
        <v>0</v>
      </c>
      <c r="G985" s="41">
        <v>0</v>
      </c>
      <c r="H985" s="40">
        <v>0</v>
      </c>
      <c r="I985" s="36"/>
      <c r="J985" s="40"/>
      <c r="K985" s="36"/>
      <c r="L985" s="40"/>
      <c r="M985" s="36"/>
      <c r="N985" s="43">
        <v>6718.4163399999998</v>
      </c>
      <c r="O985" s="44">
        <v>6368.3112699999992</v>
      </c>
      <c r="P985" s="70" t="s">
        <v>828</v>
      </c>
      <c r="Q985" s="71" t="s">
        <v>122</v>
      </c>
      <c r="R985" s="23"/>
      <c r="U985" s="29"/>
      <c r="V985" s="133"/>
      <c r="X985" s="29"/>
      <c r="Y985" s="133"/>
      <c r="AA985" s="126"/>
      <c r="AB985" s="126"/>
      <c r="AC985" s="131"/>
      <c r="AD985" s="131"/>
      <c r="AE985" s="133"/>
    </row>
    <row r="986" spans="1:31" ht="36.75" thickBot="1" x14ac:dyDescent="0.3">
      <c r="A986" s="82"/>
      <c r="B986" s="77"/>
      <c r="C986" s="41"/>
      <c r="D986" s="40"/>
      <c r="E986" s="41"/>
      <c r="F986" s="40"/>
      <c r="G986" s="41"/>
      <c r="H986" s="40"/>
      <c r="I986" s="36"/>
      <c r="J986" s="40"/>
      <c r="K986" s="36"/>
      <c r="L986" s="40"/>
      <c r="M986" s="36"/>
      <c r="N986" s="43"/>
      <c r="O986" s="44"/>
      <c r="P986" s="70" t="s">
        <v>829</v>
      </c>
      <c r="Q986" s="71" t="s">
        <v>516</v>
      </c>
      <c r="R986" s="23"/>
      <c r="U986" s="29"/>
      <c r="V986" s="133"/>
      <c r="X986" s="29"/>
      <c r="Y986" s="133"/>
      <c r="AC986" s="131"/>
      <c r="AD986" s="131"/>
      <c r="AE986" s="133"/>
    </row>
    <row r="987" spans="1:31" ht="36.75" thickBot="1" x14ac:dyDescent="0.3">
      <c r="A987" s="82"/>
      <c r="B987" s="77"/>
      <c r="C987" s="41"/>
      <c r="D987" s="40"/>
      <c r="E987" s="41"/>
      <c r="F987" s="40"/>
      <c r="G987" s="41"/>
      <c r="H987" s="40"/>
      <c r="I987" s="36"/>
      <c r="J987" s="40"/>
      <c r="K987" s="36"/>
      <c r="L987" s="40"/>
      <c r="M987" s="36"/>
      <c r="N987" s="43"/>
      <c r="O987" s="44"/>
      <c r="P987" s="70" t="s">
        <v>830</v>
      </c>
      <c r="Q987" s="71" t="s">
        <v>831</v>
      </c>
      <c r="R987" s="23"/>
      <c r="U987" s="29"/>
      <c r="V987" s="133"/>
      <c r="X987" s="29"/>
      <c r="Y987" s="133"/>
      <c r="AC987" s="131"/>
      <c r="AD987" s="131"/>
      <c r="AE987" s="133"/>
    </row>
    <row r="988" spans="1:31" ht="36.75" thickBot="1" x14ac:dyDescent="0.3">
      <c r="A988" s="82"/>
      <c r="B988" s="77"/>
      <c r="C988" s="41"/>
      <c r="D988" s="40"/>
      <c r="E988" s="41"/>
      <c r="F988" s="40"/>
      <c r="G988" s="41"/>
      <c r="H988" s="40"/>
      <c r="I988" s="36"/>
      <c r="J988" s="40"/>
      <c r="K988" s="36"/>
      <c r="L988" s="40"/>
      <c r="M988" s="36"/>
      <c r="N988" s="43"/>
      <c r="O988" s="44"/>
      <c r="P988" s="70" t="s">
        <v>832</v>
      </c>
      <c r="Q988" s="71" t="s">
        <v>833</v>
      </c>
      <c r="R988" s="23"/>
      <c r="U988" s="29"/>
      <c r="V988" s="133"/>
      <c r="X988" s="29"/>
      <c r="Y988" s="133"/>
      <c r="AC988" s="131"/>
      <c r="AD988" s="131"/>
      <c r="AE988" s="133"/>
    </row>
    <row r="989" spans="1:31" ht="16.5" thickBot="1" x14ac:dyDescent="0.3">
      <c r="A989" s="82"/>
      <c r="B989" s="84" t="s">
        <v>2831</v>
      </c>
      <c r="C989" s="41">
        <v>0</v>
      </c>
      <c r="D989" s="40">
        <v>0</v>
      </c>
      <c r="E989" s="41">
        <v>0</v>
      </c>
      <c r="F989" s="40">
        <v>0</v>
      </c>
      <c r="G989" s="41">
        <v>0</v>
      </c>
      <c r="H989" s="40">
        <v>0</v>
      </c>
      <c r="I989" s="36"/>
      <c r="J989" s="40"/>
      <c r="K989" s="36"/>
      <c r="L989" s="40"/>
      <c r="M989" s="36"/>
      <c r="N989" s="43">
        <v>64371.438779999997</v>
      </c>
      <c r="O989" s="44">
        <v>59164.959129999996</v>
      </c>
      <c r="P989" s="70" t="s">
        <v>848</v>
      </c>
      <c r="Q989" s="71" t="s">
        <v>848</v>
      </c>
      <c r="R989" s="23"/>
      <c r="U989" s="29"/>
      <c r="V989" s="133"/>
      <c r="X989" s="29"/>
      <c r="Y989" s="133"/>
      <c r="AA989" s="126"/>
      <c r="AB989" s="126"/>
      <c r="AC989" s="131"/>
      <c r="AD989" s="131"/>
      <c r="AE989" s="133"/>
    </row>
    <row r="990" spans="1:31" ht="24.75" thickBot="1" x14ac:dyDescent="0.3">
      <c r="A990" s="82"/>
      <c r="B990" s="75" t="s">
        <v>1094</v>
      </c>
      <c r="C990" s="41">
        <v>4426.7079999999996</v>
      </c>
      <c r="D990" s="40">
        <v>9623.4150000000009</v>
      </c>
      <c r="E990" s="41">
        <v>28000</v>
      </c>
      <c r="F990" s="40">
        <v>28000</v>
      </c>
      <c r="G990" s="41">
        <v>28000</v>
      </c>
      <c r="H990" s="40">
        <v>28000</v>
      </c>
      <c r="I990" s="36"/>
      <c r="J990" s="40"/>
      <c r="K990" s="36"/>
      <c r="L990" s="40"/>
      <c r="M990" s="36"/>
      <c r="N990" s="43">
        <v>381471.14723000012</v>
      </c>
      <c r="O990" s="44">
        <v>448239.34674000001</v>
      </c>
      <c r="P990" s="70" t="s">
        <v>834</v>
      </c>
      <c r="Q990" s="71" t="s">
        <v>2850</v>
      </c>
      <c r="R990" s="23"/>
      <c r="U990" s="29"/>
      <c r="V990" s="133"/>
      <c r="X990" s="29"/>
      <c r="Y990" s="133"/>
      <c r="AA990" s="126"/>
      <c r="AB990" s="126"/>
      <c r="AC990" s="131"/>
      <c r="AD990" s="131"/>
      <c r="AE990" s="133"/>
    </row>
    <row r="991" spans="1:31" ht="36.75" thickBot="1" x14ac:dyDescent="0.3">
      <c r="A991" s="82"/>
      <c r="B991" s="77"/>
      <c r="C991" s="41"/>
      <c r="D991" s="40"/>
      <c r="E991" s="41"/>
      <c r="F991" s="40"/>
      <c r="G991" s="41"/>
      <c r="H991" s="40"/>
      <c r="I991" s="36"/>
      <c r="J991" s="40"/>
      <c r="K991" s="36"/>
      <c r="L991" s="40"/>
      <c r="M991" s="36"/>
      <c r="N991" s="43"/>
      <c r="O991" s="44"/>
      <c r="P991" s="70" t="s">
        <v>835</v>
      </c>
      <c r="Q991" s="71" t="s">
        <v>2851</v>
      </c>
      <c r="R991" s="23"/>
      <c r="U991" s="29"/>
      <c r="V991" s="133"/>
      <c r="X991" s="29"/>
      <c r="Y991" s="133"/>
      <c r="AC991" s="131"/>
      <c r="AD991" s="131"/>
      <c r="AE991" s="133"/>
    </row>
    <row r="992" spans="1:31" ht="24.75" thickBot="1" x14ac:dyDescent="0.3">
      <c r="A992" s="82"/>
      <c r="B992" s="77"/>
      <c r="C992" s="41"/>
      <c r="D992" s="40"/>
      <c r="E992" s="41"/>
      <c r="F992" s="40"/>
      <c r="G992" s="41"/>
      <c r="H992" s="40"/>
      <c r="I992" s="36"/>
      <c r="J992" s="40"/>
      <c r="K992" s="36"/>
      <c r="L992" s="40"/>
      <c r="M992" s="36"/>
      <c r="N992" s="43"/>
      <c r="O992" s="44"/>
      <c r="P992" s="70" t="s">
        <v>836</v>
      </c>
      <c r="Q992" s="71" t="s">
        <v>274</v>
      </c>
      <c r="R992" s="23"/>
      <c r="U992" s="29"/>
      <c r="V992" s="133"/>
      <c r="X992" s="29"/>
      <c r="Y992" s="133"/>
      <c r="AC992" s="131"/>
      <c r="AD992" s="131"/>
      <c r="AE992" s="133"/>
    </row>
    <row r="993" spans="1:31" ht="16.5" thickBot="1" x14ac:dyDescent="0.3">
      <c r="A993" s="82"/>
      <c r="B993" s="77"/>
      <c r="C993" s="41"/>
      <c r="D993" s="40"/>
      <c r="E993" s="41"/>
      <c r="F993" s="40"/>
      <c r="G993" s="41"/>
      <c r="H993" s="40"/>
      <c r="I993" s="36"/>
      <c r="J993" s="40"/>
      <c r="K993" s="36"/>
      <c r="L993" s="40"/>
      <c r="M993" s="36"/>
      <c r="N993" s="43"/>
      <c r="O993" s="44"/>
      <c r="P993" s="70" t="s">
        <v>837</v>
      </c>
      <c r="Q993" s="71" t="s">
        <v>838</v>
      </c>
      <c r="R993" s="23"/>
      <c r="U993" s="29"/>
      <c r="V993" s="133"/>
      <c r="X993" s="29"/>
      <c r="Y993" s="133"/>
      <c r="AC993" s="131"/>
      <c r="AD993" s="131"/>
      <c r="AE993" s="133"/>
    </row>
    <row r="994" spans="1:31" ht="36.75" thickBot="1" x14ac:dyDescent="0.3">
      <c r="A994" s="82"/>
      <c r="B994" s="77"/>
      <c r="C994" s="41"/>
      <c r="D994" s="40"/>
      <c r="E994" s="41"/>
      <c r="F994" s="40"/>
      <c r="G994" s="41"/>
      <c r="H994" s="40"/>
      <c r="I994" s="36"/>
      <c r="J994" s="40"/>
      <c r="K994" s="36"/>
      <c r="L994" s="40"/>
      <c r="M994" s="36"/>
      <c r="N994" s="43"/>
      <c r="O994" s="44"/>
      <c r="P994" s="70" t="s">
        <v>839</v>
      </c>
      <c r="Q994" s="71" t="s">
        <v>275</v>
      </c>
      <c r="R994" s="23"/>
      <c r="U994" s="29"/>
      <c r="V994" s="133"/>
      <c r="X994" s="29"/>
      <c r="Y994" s="133"/>
      <c r="AC994" s="131"/>
      <c r="AD994" s="131"/>
      <c r="AE994" s="133"/>
    </row>
    <row r="995" spans="1:31" ht="36.75" thickBot="1" x14ac:dyDescent="0.3">
      <c r="A995" s="82"/>
      <c r="B995" s="77"/>
      <c r="C995" s="41"/>
      <c r="D995" s="40"/>
      <c r="E995" s="41"/>
      <c r="F995" s="40"/>
      <c r="G995" s="41"/>
      <c r="H995" s="40"/>
      <c r="I995" s="36"/>
      <c r="J995" s="40"/>
      <c r="K995" s="36"/>
      <c r="L995" s="40"/>
      <c r="M995" s="36"/>
      <c r="N995" s="43"/>
      <c r="O995" s="44"/>
      <c r="P995" s="70" t="s">
        <v>840</v>
      </c>
      <c r="Q995" s="71" t="s">
        <v>107</v>
      </c>
      <c r="R995" s="23"/>
      <c r="U995" s="29"/>
      <c r="V995" s="133"/>
      <c r="X995" s="29"/>
      <c r="Y995" s="133"/>
      <c r="AC995" s="131"/>
      <c r="AD995" s="131"/>
      <c r="AE995" s="133"/>
    </row>
    <row r="996" spans="1:31" ht="36.75" thickBot="1" x14ac:dyDescent="0.3">
      <c r="A996" s="82"/>
      <c r="B996" s="77"/>
      <c r="C996" s="41"/>
      <c r="D996" s="40"/>
      <c r="E996" s="41"/>
      <c r="F996" s="40"/>
      <c r="G996" s="41"/>
      <c r="H996" s="40"/>
      <c r="I996" s="36"/>
      <c r="J996" s="40"/>
      <c r="K996" s="36"/>
      <c r="L996" s="40"/>
      <c r="M996" s="36"/>
      <c r="N996" s="43"/>
      <c r="O996" s="44"/>
      <c r="P996" s="70" t="s">
        <v>841</v>
      </c>
      <c r="Q996" s="71" t="s">
        <v>178</v>
      </c>
      <c r="R996" s="23"/>
      <c r="U996" s="29"/>
      <c r="V996" s="133"/>
      <c r="X996" s="29"/>
      <c r="Y996" s="133"/>
      <c r="AC996" s="131"/>
      <c r="AD996" s="131"/>
      <c r="AE996" s="133"/>
    </row>
    <row r="997" spans="1:31" ht="36.75" thickBot="1" x14ac:dyDescent="0.3">
      <c r="A997" s="82"/>
      <c r="B997" s="77"/>
      <c r="C997" s="41"/>
      <c r="D997" s="40"/>
      <c r="E997" s="41"/>
      <c r="F997" s="40"/>
      <c r="G997" s="41"/>
      <c r="H997" s="40"/>
      <c r="I997" s="36"/>
      <c r="J997" s="40"/>
      <c r="K997" s="36"/>
      <c r="L997" s="40"/>
      <c r="M997" s="36"/>
      <c r="N997" s="43"/>
      <c r="O997" s="44"/>
      <c r="P997" s="70" t="s">
        <v>842</v>
      </c>
      <c r="Q997" s="71" t="s">
        <v>178</v>
      </c>
      <c r="R997" s="23"/>
      <c r="U997" s="29"/>
      <c r="V997" s="133"/>
      <c r="X997" s="29"/>
      <c r="Y997" s="133"/>
      <c r="AC997" s="131"/>
      <c r="AD997" s="131"/>
      <c r="AE997" s="133"/>
    </row>
    <row r="998" spans="1:31" ht="16.5" thickBot="1" x14ac:dyDescent="0.3">
      <c r="A998" s="82"/>
      <c r="B998" s="77" t="s">
        <v>2562</v>
      </c>
      <c r="C998" s="41">
        <v>17000</v>
      </c>
      <c r="D998" s="40">
        <v>38000</v>
      </c>
      <c r="E998" s="41">
        <v>82500</v>
      </c>
      <c r="F998" s="40">
        <v>82500</v>
      </c>
      <c r="G998" s="41">
        <v>82500</v>
      </c>
      <c r="H998" s="40">
        <v>82500</v>
      </c>
      <c r="I998" s="36"/>
      <c r="J998" s="40"/>
      <c r="K998" s="36"/>
      <c r="L998" s="40"/>
      <c r="M998" s="36"/>
      <c r="N998" s="43"/>
      <c r="O998" s="44"/>
      <c r="P998" s="64" t="s">
        <v>848</v>
      </c>
      <c r="Q998" s="71" t="s">
        <v>848</v>
      </c>
      <c r="R998" s="23"/>
      <c r="U998" s="29"/>
      <c r="V998" s="133"/>
      <c r="X998" s="29"/>
      <c r="Y998" s="133"/>
      <c r="AC998" s="131"/>
      <c r="AD998" s="131"/>
      <c r="AE998" s="133"/>
    </row>
    <row r="999" spans="1:31" ht="16.5" thickBot="1" x14ac:dyDescent="0.3">
      <c r="A999" s="147" t="s">
        <v>65</v>
      </c>
      <c r="B999" s="148"/>
      <c r="C999" s="6">
        <f>SUM(C1000:C1027)</f>
        <v>1500</v>
      </c>
      <c r="D999" s="6">
        <f t="shared" ref="D999:E999" si="54">SUM(D1000:D1027)</f>
        <v>28078</v>
      </c>
      <c r="E999" s="6">
        <f t="shared" si="54"/>
        <v>85312</v>
      </c>
      <c r="F999" s="135" t="s">
        <v>2569</v>
      </c>
      <c r="G999" s="135"/>
      <c r="H999" s="6" t="s">
        <v>2946</v>
      </c>
      <c r="I999" s="143" t="s">
        <v>2569</v>
      </c>
      <c r="J999" s="143"/>
      <c r="K999" s="143"/>
      <c r="L999" s="143"/>
      <c r="M999" s="143"/>
      <c r="N999" s="6">
        <f>SUM(N1000:N1027)</f>
        <v>1283824.57883</v>
      </c>
      <c r="O999" s="6">
        <f>SUM(O1000:O1027)</f>
        <v>1361811.7849299996</v>
      </c>
      <c r="P999" s="59"/>
      <c r="Q999" s="59"/>
      <c r="R999" s="4"/>
      <c r="U999" s="29"/>
      <c r="V999" s="133"/>
      <c r="X999" s="29"/>
      <c r="Y999" s="133"/>
      <c r="AA999" s="130"/>
      <c r="AB999" s="130"/>
      <c r="AC999" s="131"/>
      <c r="AD999" s="131"/>
      <c r="AE999" s="133"/>
    </row>
    <row r="1000" spans="1:31" ht="24.75" thickBot="1" x14ac:dyDescent="0.3">
      <c r="A1000" s="82"/>
      <c r="B1000" s="77" t="s">
        <v>2535</v>
      </c>
      <c r="C1000" s="41">
        <v>0</v>
      </c>
      <c r="D1000" s="40">
        <v>0</v>
      </c>
      <c r="E1000" s="41">
        <v>0</v>
      </c>
      <c r="F1000" s="136" t="s">
        <v>2569</v>
      </c>
      <c r="G1000" s="136"/>
      <c r="H1000" s="40">
        <v>0</v>
      </c>
      <c r="I1000" s="36"/>
      <c r="J1000" s="40"/>
      <c r="K1000" s="36"/>
      <c r="L1000" s="40"/>
      <c r="M1000" s="36"/>
      <c r="N1000" s="43">
        <v>81009.480919999987</v>
      </c>
      <c r="O1000" s="44">
        <v>76986.452050000007</v>
      </c>
      <c r="P1000" s="70" t="s">
        <v>850</v>
      </c>
      <c r="Q1000" s="71" t="s">
        <v>851</v>
      </c>
      <c r="R1000" s="23"/>
      <c r="U1000" s="29"/>
      <c r="V1000" s="133"/>
      <c r="X1000" s="29"/>
      <c r="Y1000" s="133"/>
      <c r="AA1000" s="129"/>
      <c r="AB1000" s="129"/>
      <c r="AC1000" s="131"/>
      <c r="AD1000" s="131"/>
      <c r="AE1000" s="133"/>
    </row>
    <row r="1001" spans="1:31" ht="16.5" thickBot="1" x14ac:dyDescent="0.3">
      <c r="A1001" s="82"/>
      <c r="B1001" s="77"/>
      <c r="C1001" s="41"/>
      <c r="D1001" s="40"/>
      <c r="E1001" s="41"/>
      <c r="F1001" s="40"/>
      <c r="G1001" s="41"/>
      <c r="H1001" s="40"/>
      <c r="I1001" s="36"/>
      <c r="J1001" s="40"/>
      <c r="K1001" s="36"/>
      <c r="L1001" s="40"/>
      <c r="M1001" s="36"/>
      <c r="N1001" s="43"/>
      <c r="O1001" s="44"/>
      <c r="P1001" s="70" t="s">
        <v>852</v>
      </c>
      <c r="Q1001" s="71" t="s">
        <v>853</v>
      </c>
      <c r="R1001" s="23"/>
      <c r="U1001" s="29"/>
      <c r="V1001" s="133"/>
      <c r="X1001" s="29"/>
      <c r="Y1001" s="133"/>
      <c r="AC1001" s="131"/>
      <c r="AD1001" s="131"/>
      <c r="AE1001" s="133"/>
    </row>
    <row r="1002" spans="1:31" ht="24.75" thickBot="1" x14ac:dyDescent="0.3">
      <c r="A1002" s="82"/>
      <c r="B1002" s="77"/>
      <c r="C1002" s="41"/>
      <c r="D1002" s="40"/>
      <c r="E1002" s="41"/>
      <c r="F1002" s="40"/>
      <c r="G1002" s="41"/>
      <c r="H1002" s="40"/>
      <c r="I1002" s="36"/>
      <c r="J1002" s="40"/>
      <c r="K1002" s="36"/>
      <c r="L1002" s="40"/>
      <c r="M1002" s="36"/>
      <c r="N1002" s="43"/>
      <c r="O1002" s="44"/>
      <c r="P1002" s="70" t="s">
        <v>3221</v>
      </c>
      <c r="Q1002" s="71" t="s">
        <v>476</v>
      </c>
      <c r="R1002" s="23"/>
      <c r="U1002" s="29"/>
      <c r="V1002" s="133"/>
      <c r="X1002" s="29"/>
      <c r="Y1002" s="133"/>
      <c r="AC1002" s="131"/>
      <c r="AD1002" s="131"/>
      <c r="AE1002" s="133"/>
    </row>
    <row r="1003" spans="1:31" ht="24.75" thickBot="1" x14ac:dyDescent="0.3">
      <c r="A1003" s="82"/>
      <c r="B1003" s="77" t="s">
        <v>2536</v>
      </c>
      <c r="C1003" s="41">
        <v>0</v>
      </c>
      <c r="D1003" s="40">
        <v>15058</v>
      </c>
      <c r="E1003" s="41">
        <v>37512</v>
      </c>
      <c r="F1003" s="136" t="s">
        <v>2569</v>
      </c>
      <c r="G1003" s="136"/>
      <c r="H1003" s="40" t="s">
        <v>2947</v>
      </c>
      <c r="I1003" s="36"/>
      <c r="J1003" s="40"/>
      <c r="K1003" s="36"/>
      <c r="L1003" s="40"/>
      <c r="M1003" s="36"/>
      <c r="N1003" s="43">
        <v>927566.69759999996</v>
      </c>
      <c r="O1003" s="44">
        <v>872096.50055</v>
      </c>
      <c r="P1003" s="70" t="s">
        <v>3222</v>
      </c>
      <c r="Q1003" s="71" t="s">
        <v>854</v>
      </c>
      <c r="R1003" s="23"/>
      <c r="U1003" s="29"/>
      <c r="V1003" s="133"/>
      <c r="X1003" s="29"/>
      <c r="Y1003" s="133"/>
      <c r="AA1003" s="129"/>
      <c r="AB1003" s="129"/>
      <c r="AC1003" s="131"/>
      <c r="AD1003" s="131"/>
      <c r="AE1003" s="133"/>
    </row>
    <row r="1004" spans="1:31" ht="16.5" thickBot="1" x14ac:dyDescent="0.3">
      <c r="A1004" s="82"/>
      <c r="B1004" s="77"/>
      <c r="C1004" s="41"/>
      <c r="D1004" s="40"/>
      <c r="E1004" s="41"/>
      <c r="F1004" s="40"/>
      <c r="G1004" s="41"/>
      <c r="H1004" s="40"/>
      <c r="I1004" s="36"/>
      <c r="J1004" s="40"/>
      <c r="K1004" s="36"/>
      <c r="L1004" s="40"/>
      <c r="M1004" s="36"/>
      <c r="N1004" s="43"/>
      <c r="O1004" s="44"/>
      <c r="P1004" s="70" t="s">
        <v>3223</v>
      </c>
      <c r="Q1004" s="71" t="s">
        <v>855</v>
      </c>
      <c r="R1004" s="23"/>
      <c r="U1004" s="29"/>
      <c r="V1004" s="133"/>
      <c r="X1004" s="29"/>
      <c r="Y1004" s="133"/>
      <c r="AC1004" s="131"/>
      <c r="AD1004" s="131"/>
      <c r="AE1004" s="133"/>
    </row>
    <row r="1005" spans="1:31" ht="24.75" thickBot="1" x14ac:dyDescent="0.3">
      <c r="A1005" s="82"/>
      <c r="B1005" s="77"/>
      <c r="C1005" s="41"/>
      <c r="D1005" s="40"/>
      <c r="E1005" s="41"/>
      <c r="F1005" s="40"/>
      <c r="G1005" s="41"/>
      <c r="H1005" s="40"/>
      <c r="I1005" s="36"/>
      <c r="J1005" s="40"/>
      <c r="K1005" s="36"/>
      <c r="L1005" s="40"/>
      <c r="M1005" s="36"/>
      <c r="N1005" s="43"/>
      <c r="O1005" s="44"/>
      <c r="P1005" s="70" t="s">
        <v>3224</v>
      </c>
      <c r="Q1005" s="71" t="s">
        <v>107</v>
      </c>
      <c r="R1005" s="23"/>
      <c r="U1005" s="29"/>
      <c r="V1005" s="133"/>
      <c r="X1005" s="29"/>
      <c r="Y1005" s="133"/>
      <c r="AC1005" s="131"/>
      <c r="AD1005" s="131"/>
      <c r="AE1005" s="133"/>
    </row>
    <row r="1006" spans="1:31" ht="24.75" thickBot="1" x14ac:dyDescent="0.3">
      <c r="A1006" s="82"/>
      <c r="B1006" s="77"/>
      <c r="C1006" s="41"/>
      <c r="D1006" s="40"/>
      <c r="E1006" s="41"/>
      <c r="F1006" s="40"/>
      <c r="G1006" s="41"/>
      <c r="H1006" s="40"/>
      <c r="I1006" s="36"/>
      <c r="J1006" s="40"/>
      <c r="K1006" s="36"/>
      <c r="L1006" s="40"/>
      <c r="M1006" s="36"/>
      <c r="N1006" s="43"/>
      <c r="O1006" s="44"/>
      <c r="P1006" s="70" t="s">
        <v>3225</v>
      </c>
      <c r="Q1006" s="71" t="s">
        <v>122</v>
      </c>
      <c r="R1006" s="23"/>
      <c r="U1006" s="29"/>
      <c r="V1006" s="133"/>
      <c r="X1006" s="29"/>
      <c r="Y1006" s="133"/>
      <c r="AC1006" s="131"/>
      <c r="AD1006" s="131"/>
      <c r="AE1006" s="133"/>
    </row>
    <row r="1007" spans="1:31" ht="72.75" thickBot="1" x14ac:dyDescent="0.3">
      <c r="A1007" s="82"/>
      <c r="B1007" s="77"/>
      <c r="C1007" s="41"/>
      <c r="D1007" s="40"/>
      <c r="E1007" s="41"/>
      <c r="F1007" s="40"/>
      <c r="G1007" s="41"/>
      <c r="H1007" s="40"/>
      <c r="I1007" s="36"/>
      <c r="J1007" s="40"/>
      <c r="K1007" s="36"/>
      <c r="L1007" s="40"/>
      <c r="M1007" s="36"/>
      <c r="N1007" s="43"/>
      <c r="O1007" s="44"/>
      <c r="P1007" s="70" t="s">
        <v>3226</v>
      </c>
      <c r="Q1007" s="71" t="s">
        <v>856</v>
      </c>
      <c r="R1007" s="23"/>
      <c r="U1007" s="29"/>
      <c r="V1007" s="133"/>
      <c r="X1007" s="29"/>
      <c r="Y1007" s="133"/>
      <c r="AC1007" s="131"/>
      <c r="AD1007" s="131"/>
      <c r="AE1007" s="133"/>
    </row>
    <row r="1008" spans="1:31" ht="16.5" thickBot="1" x14ac:dyDescent="0.3">
      <c r="A1008" s="82"/>
      <c r="B1008" s="77"/>
      <c r="C1008" s="41"/>
      <c r="D1008" s="40"/>
      <c r="E1008" s="41"/>
      <c r="F1008" s="40"/>
      <c r="G1008" s="41"/>
      <c r="H1008" s="40"/>
      <c r="I1008" s="36"/>
      <c r="J1008" s="40"/>
      <c r="K1008" s="36"/>
      <c r="L1008" s="40"/>
      <c r="M1008" s="36"/>
      <c r="N1008" s="43"/>
      <c r="O1008" s="44"/>
      <c r="P1008" s="70" t="s">
        <v>3227</v>
      </c>
      <c r="Q1008" s="71" t="s">
        <v>857</v>
      </c>
      <c r="R1008" s="23"/>
      <c r="U1008" s="29"/>
      <c r="V1008" s="133"/>
      <c r="X1008" s="29"/>
      <c r="Y1008" s="133"/>
      <c r="AC1008" s="131"/>
      <c r="AD1008" s="131"/>
      <c r="AE1008" s="133"/>
    </row>
    <row r="1009" spans="1:31" ht="36.75" thickBot="1" x14ac:dyDescent="0.3">
      <c r="A1009" s="82"/>
      <c r="B1009" s="77"/>
      <c r="C1009" s="41"/>
      <c r="D1009" s="40"/>
      <c r="E1009" s="41"/>
      <c r="F1009" s="40"/>
      <c r="G1009" s="41"/>
      <c r="H1009" s="40"/>
      <c r="I1009" s="36"/>
      <c r="J1009" s="40"/>
      <c r="K1009" s="36"/>
      <c r="L1009" s="40"/>
      <c r="M1009" s="36"/>
      <c r="N1009" s="43"/>
      <c r="O1009" s="44"/>
      <c r="P1009" s="70" t="s">
        <v>3228</v>
      </c>
      <c r="Q1009" s="71" t="s">
        <v>3232</v>
      </c>
      <c r="R1009" s="23"/>
      <c r="U1009" s="29"/>
      <c r="V1009" s="133"/>
      <c r="X1009" s="29"/>
      <c r="Y1009" s="133"/>
      <c r="AC1009" s="131"/>
      <c r="AD1009" s="131"/>
      <c r="AE1009" s="133"/>
    </row>
    <row r="1010" spans="1:31" ht="16.5" thickBot="1" x14ac:dyDescent="0.3">
      <c r="A1010" s="82"/>
      <c r="B1010" s="77" t="s">
        <v>2537</v>
      </c>
      <c r="C1010" s="41">
        <v>0</v>
      </c>
      <c r="D1010" s="40">
        <v>0</v>
      </c>
      <c r="E1010" s="41">
        <v>17400</v>
      </c>
      <c r="F1010" s="136" t="s">
        <v>2569</v>
      </c>
      <c r="G1010" s="136"/>
      <c r="H1010" s="40">
        <v>17400</v>
      </c>
      <c r="I1010" s="36"/>
      <c r="J1010" s="40"/>
      <c r="K1010" s="36"/>
      <c r="L1010" s="40"/>
      <c r="M1010" s="36"/>
      <c r="N1010" s="43">
        <v>59380.595030000004</v>
      </c>
      <c r="O1010" s="44">
        <v>67036.946530000001</v>
      </c>
      <c r="P1010" s="70" t="s">
        <v>3229</v>
      </c>
      <c r="Q1010" s="71" t="s">
        <v>858</v>
      </c>
      <c r="R1010" s="23"/>
      <c r="U1010" s="29"/>
      <c r="V1010" s="133"/>
      <c r="X1010" s="29"/>
      <c r="Y1010" s="133"/>
      <c r="AA1010" s="129"/>
      <c r="AB1010" s="129"/>
      <c r="AC1010" s="131"/>
      <c r="AD1010" s="131"/>
      <c r="AE1010" s="133"/>
    </row>
    <row r="1011" spans="1:31" ht="24.75" thickBot="1" x14ac:dyDescent="0.3">
      <c r="A1011" s="82"/>
      <c r="B1011" s="77"/>
      <c r="C1011" s="41"/>
      <c r="D1011" s="40"/>
      <c r="E1011" s="41"/>
      <c r="F1011" s="40"/>
      <c r="G1011" s="41"/>
      <c r="H1011" s="40"/>
      <c r="I1011" s="36"/>
      <c r="J1011" s="40"/>
      <c r="K1011" s="36"/>
      <c r="L1011" s="40"/>
      <c r="M1011" s="36"/>
      <c r="N1011" s="43"/>
      <c r="O1011" s="44"/>
      <c r="P1011" s="70" t="s">
        <v>3230</v>
      </c>
      <c r="Q1011" s="71" t="s">
        <v>859</v>
      </c>
      <c r="R1011" s="23"/>
      <c r="U1011" s="29"/>
      <c r="V1011" s="133"/>
      <c r="X1011" s="29"/>
      <c r="Y1011" s="133"/>
      <c r="AC1011" s="131"/>
      <c r="AD1011" s="131"/>
      <c r="AE1011" s="133"/>
    </row>
    <row r="1012" spans="1:31" ht="24.75" thickBot="1" x14ac:dyDescent="0.3">
      <c r="A1012" s="82"/>
      <c r="B1012" s="77"/>
      <c r="C1012" s="41"/>
      <c r="D1012" s="40"/>
      <c r="E1012" s="41"/>
      <c r="F1012" s="40"/>
      <c r="G1012" s="41"/>
      <c r="H1012" s="40"/>
      <c r="I1012" s="36"/>
      <c r="J1012" s="40"/>
      <c r="K1012" s="36"/>
      <c r="L1012" s="40"/>
      <c r="M1012" s="36"/>
      <c r="N1012" s="43"/>
      <c r="O1012" s="44"/>
      <c r="P1012" s="70" t="s">
        <v>3231</v>
      </c>
      <c r="Q1012" s="71" t="s">
        <v>107</v>
      </c>
      <c r="R1012" s="23"/>
      <c r="U1012" s="29"/>
      <c r="V1012" s="133"/>
      <c r="X1012" s="29"/>
      <c r="Y1012" s="133"/>
      <c r="AC1012" s="131"/>
      <c r="AD1012" s="131"/>
      <c r="AE1012" s="133"/>
    </row>
    <row r="1013" spans="1:31" ht="16.5" thickBot="1" x14ac:dyDescent="0.3">
      <c r="A1013" s="82"/>
      <c r="B1013" s="77" t="s">
        <v>2538</v>
      </c>
      <c r="C1013" s="41"/>
      <c r="D1013" s="40"/>
      <c r="E1013" s="41"/>
      <c r="F1013" s="40"/>
      <c r="G1013" s="41"/>
      <c r="H1013" s="40"/>
      <c r="I1013" s="36"/>
      <c r="J1013" s="40"/>
      <c r="K1013" s="36"/>
      <c r="L1013" s="40"/>
      <c r="M1013" s="36"/>
      <c r="N1013" s="43">
        <v>0</v>
      </c>
      <c r="O1013" s="44">
        <v>21774.201240000009</v>
      </c>
      <c r="P1013" s="70" t="s">
        <v>848</v>
      </c>
      <c r="Q1013" s="71" t="s">
        <v>848</v>
      </c>
      <c r="R1013" s="23"/>
      <c r="U1013" s="29"/>
      <c r="V1013" s="133"/>
      <c r="X1013" s="29"/>
      <c r="Y1013" s="133"/>
      <c r="AA1013" s="129"/>
      <c r="AB1013" s="129"/>
      <c r="AC1013" s="131"/>
      <c r="AD1013" s="131"/>
      <c r="AE1013" s="133"/>
    </row>
    <row r="1014" spans="1:31" ht="36.75" thickBot="1" x14ac:dyDescent="0.3">
      <c r="A1014" s="82"/>
      <c r="B1014" s="77" t="s">
        <v>2539</v>
      </c>
      <c r="C1014" s="41"/>
      <c r="D1014" s="40"/>
      <c r="E1014" s="41"/>
      <c r="F1014" s="40"/>
      <c r="G1014" s="41"/>
      <c r="H1014" s="40"/>
      <c r="I1014" s="36"/>
      <c r="J1014" s="40"/>
      <c r="K1014" s="36"/>
      <c r="L1014" s="40"/>
      <c r="M1014" s="36"/>
      <c r="N1014" s="43">
        <v>44698.992350000008</v>
      </c>
      <c r="O1014" s="44">
        <v>50664.043779999993</v>
      </c>
      <c r="P1014" s="70" t="s">
        <v>3233</v>
      </c>
      <c r="Q1014" s="71" t="s">
        <v>860</v>
      </c>
      <c r="R1014" s="23"/>
      <c r="U1014" s="29"/>
      <c r="V1014" s="133"/>
      <c r="X1014" s="29"/>
      <c r="Y1014" s="133"/>
      <c r="AA1014" s="129"/>
      <c r="AB1014" s="129"/>
      <c r="AC1014" s="131"/>
      <c r="AD1014" s="131"/>
      <c r="AE1014" s="133"/>
    </row>
    <row r="1015" spans="1:31" ht="24.75" thickBot="1" x14ac:dyDescent="0.3">
      <c r="A1015" s="82"/>
      <c r="B1015" s="77"/>
      <c r="C1015" s="41"/>
      <c r="D1015" s="40"/>
      <c r="E1015" s="41"/>
      <c r="F1015" s="40"/>
      <c r="G1015" s="41"/>
      <c r="H1015" s="40"/>
      <c r="I1015" s="36"/>
      <c r="J1015" s="40"/>
      <c r="K1015" s="36"/>
      <c r="L1015" s="40"/>
      <c r="M1015" s="36"/>
      <c r="N1015" s="43"/>
      <c r="O1015" s="44"/>
      <c r="P1015" s="70" t="s">
        <v>3234</v>
      </c>
      <c r="Q1015" s="71" t="s">
        <v>861</v>
      </c>
      <c r="R1015" s="23"/>
      <c r="U1015" s="29"/>
      <c r="V1015" s="133"/>
      <c r="X1015" s="29"/>
      <c r="Y1015" s="133"/>
      <c r="AC1015" s="131"/>
      <c r="AD1015" s="131"/>
      <c r="AE1015" s="133"/>
    </row>
    <row r="1016" spans="1:31" ht="24.75" thickBot="1" x14ac:dyDescent="0.3">
      <c r="A1016" s="82"/>
      <c r="B1016" s="77"/>
      <c r="C1016" s="41"/>
      <c r="D1016" s="40"/>
      <c r="E1016" s="41"/>
      <c r="F1016" s="40"/>
      <c r="G1016" s="41"/>
      <c r="H1016" s="40"/>
      <c r="I1016" s="36"/>
      <c r="J1016" s="40"/>
      <c r="K1016" s="36"/>
      <c r="L1016" s="40"/>
      <c r="M1016" s="36"/>
      <c r="N1016" s="43"/>
      <c r="O1016" s="44"/>
      <c r="P1016" s="70" t="s">
        <v>3235</v>
      </c>
      <c r="Q1016" s="71" t="s">
        <v>862</v>
      </c>
      <c r="R1016" s="23"/>
      <c r="U1016" s="29"/>
      <c r="V1016" s="133"/>
      <c r="X1016" s="29"/>
      <c r="Y1016" s="133"/>
      <c r="AC1016" s="131"/>
      <c r="AD1016" s="131"/>
      <c r="AE1016" s="133"/>
    </row>
    <row r="1017" spans="1:31" ht="24.75" thickBot="1" x14ac:dyDescent="0.3">
      <c r="A1017" s="82"/>
      <c r="B1017" s="77" t="s">
        <v>2540</v>
      </c>
      <c r="C1017" s="41">
        <v>0</v>
      </c>
      <c r="D1017" s="40">
        <v>4900</v>
      </c>
      <c r="E1017" s="41">
        <v>5300</v>
      </c>
      <c r="F1017" s="136" t="s">
        <v>2569</v>
      </c>
      <c r="G1017" s="136"/>
      <c r="H1017" s="40">
        <v>5300</v>
      </c>
      <c r="I1017" s="36"/>
      <c r="J1017" s="40"/>
      <c r="K1017" s="36"/>
      <c r="L1017" s="40"/>
      <c r="M1017" s="36"/>
      <c r="N1017" s="43">
        <v>33263.430529999998</v>
      </c>
      <c r="O1017" s="44">
        <v>45551.968439999997</v>
      </c>
      <c r="P1017" s="70" t="s">
        <v>3236</v>
      </c>
      <c r="Q1017" s="71" t="s">
        <v>863</v>
      </c>
      <c r="R1017" s="23"/>
      <c r="U1017" s="29"/>
      <c r="V1017" s="133"/>
      <c r="X1017" s="29"/>
      <c r="Y1017" s="133"/>
      <c r="AA1017" s="129"/>
      <c r="AB1017" s="129"/>
      <c r="AC1017" s="131"/>
      <c r="AD1017" s="131"/>
      <c r="AE1017" s="133"/>
    </row>
    <row r="1018" spans="1:31" ht="16.5" thickBot="1" x14ac:dyDescent="0.3">
      <c r="A1018" s="82"/>
      <c r="B1018" s="77"/>
      <c r="C1018" s="41"/>
      <c r="D1018" s="40"/>
      <c r="E1018" s="41"/>
      <c r="F1018" s="40"/>
      <c r="G1018" s="41"/>
      <c r="H1018" s="40"/>
      <c r="I1018" s="36"/>
      <c r="J1018" s="40"/>
      <c r="K1018" s="36"/>
      <c r="L1018" s="40"/>
      <c r="M1018" s="36"/>
      <c r="N1018" s="43"/>
      <c r="O1018" s="44"/>
      <c r="P1018" s="70" t="s">
        <v>3237</v>
      </c>
      <c r="Q1018" s="71" t="s">
        <v>864</v>
      </c>
      <c r="R1018" s="23"/>
      <c r="U1018" s="29"/>
      <c r="V1018" s="133"/>
      <c r="X1018" s="29"/>
      <c r="Y1018" s="133"/>
      <c r="AC1018" s="131"/>
      <c r="AD1018" s="131"/>
      <c r="AE1018" s="133"/>
    </row>
    <row r="1019" spans="1:31" ht="24.75" thickBot="1" x14ac:dyDescent="0.3">
      <c r="A1019" s="82"/>
      <c r="B1019" s="77"/>
      <c r="C1019" s="41"/>
      <c r="D1019" s="40"/>
      <c r="E1019" s="41"/>
      <c r="F1019" s="40"/>
      <c r="G1019" s="41"/>
      <c r="H1019" s="40"/>
      <c r="I1019" s="36"/>
      <c r="J1019" s="40"/>
      <c r="K1019" s="36"/>
      <c r="L1019" s="40"/>
      <c r="M1019" s="36"/>
      <c r="N1019" s="43"/>
      <c r="O1019" s="44"/>
      <c r="P1019" s="70" t="s">
        <v>3238</v>
      </c>
      <c r="Q1019" s="71" t="s">
        <v>864</v>
      </c>
      <c r="R1019" s="23"/>
      <c r="U1019" s="29"/>
      <c r="V1019" s="133"/>
      <c r="X1019" s="29"/>
      <c r="Y1019" s="133"/>
      <c r="AC1019" s="131"/>
      <c r="AD1019" s="131"/>
      <c r="AE1019" s="133"/>
    </row>
    <row r="1020" spans="1:31" ht="16.5" thickBot="1" x14ac:dyDescent="0.3">
      <c r="A1020" s="82"/>
      <c r="B1020" s="77"/>
      <c r="C1020" s="41"/>
      <c r="D1020" s="40"/>
      <c r="E1020" s="41"/>
      <c r="F1020" s="40"/>
      <c r="G1020" s="41"/>
      <c r="H1020" s="40"/>
      <c r="I1020" s="36"/>
      <c r="J1020" s="40"/>
      <c r="K1020" s="36"/>
      <c r="L1020" s="40"/>
      <c r="M1020" s="36"/>
      <c r="N1020" s="43"/>
      <c r="O1020" s="44"/>
      <c r="P1020" s="70" t="s">
        <v>865</v>
      </c>
      <c r="Q1020" s="71" t="s">
        <v>866</v>
      </c>
      <c r="R1020" s="23"/>
      <c r="U1020" s="29"/>
      <c r="V1020" s="133"/>
      <c r="X1020" s="29"/>
      <c r="Y1020" s="133"/>
      <c r="AC1020" s="131"/>
      <c r="AD1020" s="131"/>
      <c r="AE1020" s="133"/>
    </row>
    <row r="1021" spans="1:31" ht="24.75" thickBot="1" x14ac:dyDescent="0.3">
      <c r="A1021" s="82"/>
      <c r="B1021" s="77" t="s">
        <v>2541</v>
      </c>
      <c r="C1021" s="41">
        <v>0</v>
      </c>
      <c r="D1021" s="40">
        <v>500</v>
      </c>
      <c r="E1021" s="41">
        <v>2900</v>
      </c>
      <c r="F1021" s="136" t="s">
        <v>2569</v>
      </c>
      <c r="G1021" s="136"/>
      <c r="H1021" s="40">
        <v>2900</v>
      </c>
      <c r="I1021" s="36"/>
      <c r="J1021" s="40"/>
      <c r="K1021" s="36"/>
      <c r="L1021" s="40"/>
      <c r="M1021" s="36"/>
      <c r="N1021" s="43">
        <v>26084.428499999995</v>
      </c>
      <c r="O1021" s="44">
        <v>53603.288489999999</v>
      </c>
      <c r="P1021" s="70" t="s">
        <v>3239</v>
      </c>
      <c r="Q1021" s="71" t="s">
        <v>107</v>
      </c>
      <c r="R1021" s="23"/>
      <c r="U1021" s="29"/>
      <c r="V1021" s="133"/>
      <c r="X1021" s="29"/>
      <c r="Y1021" s="133"/>
      <c r="AA1021" s="129"/>
      <c r="AB1021" s="129"/>
      <c r="AC1021" s="131"/>
      <c r="AD1021" s="131"/>
      <c r="AE1021" s="133"/>
    </row>
    <row r="1022" spans="1:31" ht="24.75" thickBot="1" x14ac:dyDescent="0.3">
      <c r="A1022" s="82"/>
      <c r="B1022" s="77"/>
      <c r="C1022" s="41"/>
      <c r="D1022" s="40"/>
      <c r="E1022" s="41"/>
      <c r="F1022" s="40"/>
      <c r="G1022" s="41"/>
      <c r="H1022" s="40"/>
      <c r="I1022" s="36"/>
      <c r="J1022" s="40"/>
      <c r="K1022" s="36"/>
      <c r="L1022" s="40"/>
      <c r="M1022" s="36"/>
      <c r="N1022" s="43"/>
      <c r="O1022" s="44"/>
      <c r="P1022" s="70" t="s">
        <v>3240</v>
      </c>
      <c r="Q1022" s="71" t="s">
        <v>867</v>
      </c>
      <c r="R1022" s="23"/>
      <c r="U1022" s="29"/>
      <c r="V1022" s="133"/>
      <c r="X1022" s="29"/>
      <c r="Y1022" s="133"/>
      <c r="AC1022" s="131"/>
      <c r="AD1022" s="131"/>
      <c r="AE1022" s="133"/>
    </row>
    <row r="1023" spans="1:31" ht="24.75" thickBot="1" x14ac:dyDescent="0.3">
      <c r="A1023" s="82"/>
      <c r="B1023" s="77"/>
      <c r="C1023" s="41"/>
      <c r="D1023" s="40"/>
      <c r="E1023" s="41"/>
      <c r="F1023" s="40"/>
      <c r="G1023" s="41"/>
      <c r="H1023" s="40"/>
      <c r="I1023" s="36"/>
      <c r="J1023" s="40"/>
      <c r="K1023" s="36"/>
      <c r="L1023" s="40"/>
      <c r="M1023" s="36"/>
      <c r="N1023" s="43"/>
      <c r="O1023" s="44"/>
      <c r="P1023" s="70" t="s">
        <v>3241</v>
      </c>
      <c r="Q1023" s="71" t="s">
        <v>476</v>
      </c>
      <c r="R1023" s="23"/>
      <c r="U1023" s="29"/>
      <c r="V1023" s="133"/>
      <c r="X1023" s="29"/>
      <c r="Y1023" s="133"/>
      <c r="AC1023" s="131"/>
      <c r="AD1023" s="131"/>
      <c r="AE1023" s="133"/>
    </row>
    <row r="1024" spans="1:31" ht="16.5" thickBot="1" x14ac:dyDescent="0.3">
      <c r="A1024" s="82"/>
      <c r="B1024" s="77"/>
      <c r="C1024" s="41"/>
      <c r="D1024" s="40"/>
      <c r="E1024" s="41"/>
      <c r="F1024" s="40"/>
      <c r="G1024" s="41"/>
      <c r="H1024" s="40"/>
      <c r="I1024" s="36"/>
      <c r="J1024" s="40"/>
      <c r="K1024" s="36"/>
      <c r="L1024" s="40"/>
      <c r="M1024" s="36"/>
      <c r="N1024" s="43"/>
      <c r="O1024" s="44"/>
      <c r="P1024" s="70" t="s">
        <v>3242</v>
      </c>
      <c r="Q1024" s="71" t="s">
        <v>868</v>
      </c>
      <c r="R1024" s="23"/>
      <c r="U1024" s="29"/>
      <c r="V1024" s="133"/>
      <c r="X1024" s="29"/>
      <c r="Y1024" s="133"/>
      <c r="AC1024" s="131"/>
      <c r="AD1024" s="131"/>
      <c r="AE1024" s="133"/>
    </row>
    <row r="1025" spans="1:31" ht="36.75" thickBot="1" x14ac:dyDescent="0.3">
      <c r="A1025" s="82"/>
      <c r="B1025" s="77" t="s">
        <v>2542</v>
      </c>
      <c r="C1025" s="41">
        <v>0</v>
      </c>
      <c r="D1025" s="40">
        <v>0</v>
      </c>
      <c r="E1025" s="41">
        <v>200</v>
      </c>
      <c r="F1025" s="136" t="s">
        <v>2569</v>
      </c>
      <c r="G1025" s="136"/>
      <c r="H1025" s="40">
        <v>200</v>
      </c>
      <c r="I1025" s="36"/>
      <c r="J1025" s="40"/>
      <c r="K1025" s="36"/>
      <c r="L1025" s="40"/>
      <c r="M1025" s="36"/>
      <c r="N1025" s="43">
        <v>1911.8834100000001</v>
      </c>
      <c r="O1025" s="44">
        <v>1859.75693</v>
      </c>
      <c r="P1025" s="70" t="s">
        <v>3243</v>
      </c>
      <c r="Q1025" s="71" t="s">
        <v>107</v>
      </c>
      <c r="R1025" s="23"/>
      <c r="U1025" s="29"/>
      <c r="V1025" s="133"/>
      <c r="X1025" s="29"/>
      <c r="Y1025" s="133"/>
      <c r="AA1025" s="129"/>
      <c r="AB1025" s="129"/>
      <c r="AC1025" s="131"/>
      <c r="AD1025" s="131"/>
      <c r="AE1025" s="133"/>
    </row>
    <row r="1026" spans="1:31" ht="36.75" thickBot="1" x14ac:dyDescent="0.3">
      <c r="A1026" s="82"/>
      <c r="B1026" s="77"/>
      <c r="C1026" s="41"/>
      <c r="D1026" s="40"/>
      <c r="E1026" s="41"/>
      <c r="F1026" s="40"/>
      <c r="G1026" s="41"/>
      <c r="H1026" s="40"/>
      <c r="I1026" s="36"/>
      <c r="J1026" s="40"/>
      <c r="K1026" s="36"/>
      <c r="L1026" s="40"/>
      <c r="M1026" s="36"/>
      <c r="N1026" s="43"/>
      <c r="O1026" s="44"/>
      <c r="P1026" s="70" t="s">
        <v>3244</v>
      </c>
      <c r="Q1026" s="71" t="s">
        <v>107</v>
      </c>
      <c r="R1026" s="23"/>
      <c r="U1026" s="29"/>
      <c r="V1026" s="133"/>
      <c r="X1026" s="29"/>
      <c r="Y1026" s="133"/>
      <c r="AC1026" s="131"/>
      <c r="AD1026" s="131"/>
      <c r="AE1026" s="133"/>
    </row>
    <row r="1027" spans="1:31" ht="16.5" thickBot="1" x14ac:dyDescent="0.3">
      <c r="A1027" s="82"/>
      <c r="B1027" s="75" t="s">
        <v>1094</v>
      </c>
      <c r="C1027" s="41">
        <v>1500</v>
      </c>
      <c r="D1027" s="40">
        <v>7620</v>
      </c>
      <c r="E1027" s="41">
        <v>22000</v>
      </c>
      <c r="F1027" s="136" t="s">
        <v>2569</v>
      </c>
      <c r="G1027" s="136"/>
      <c r="H1027" s="40">
        <v>22000</v>
      </c>
      <c r="I1027" s="36"/>
      <c r="J1027" s="40"/>
      <c r="K1027" s="36"/>
      <c r="L1027" s="40"/>
      <c r="M1027" s="36"/>
      <c r="N1027" s="43">
        <v>109909.07049000001</v>
      </c>
      <c r="O1027" s="44">
        <v>172238.62692000004</v>
      </c>
      <c r="P1027" s="70" t="s">
        <v>848</v>
      </c>
      <c r="Q1027" s="10" t="s">
        <v>848</v>
      </c>
      <c r="R1027" s="23"/>
      <c r="U1027" s="29"/>
      <c r="V1027" s="133"/>
      <c r="X1027" s="29"/>
      <c r="Y1027" s="133"/>
      <c r="AA1027" s="129"/>
      <c r="AB1027" s="129"/>
      <c r="AC1027" s="131"/>
      <c r="AD1027" s="131"/>
      <c r="AE1027" s="133"/>
    </row>
    <row r="1028" spans="1:31" ht="16.5" thickBot="1" x14ac:dyDescent="0.3">
      <c r="A1028" s="147" t="s">
        <v>71</v>
      </c>
      <c r="B1028" s="148"/>
      <c r="C1028" s="6">
        <f>SUM(C1029:C1032)</f>
        <v>74700</v>
      </c>
      <c r="D1028" s="6">
        <f t="shared" ref="D1028:H1028" si="55">SUM(D1029:D1032)</f>
        <v>104500</v>
      </c>
      <c r="E1028" s="6">
        <f t="shared" si="55"/>
        <v>150000</v>
      </c>
      <c r="F1028" s="6">
        <f t="shared" si="55"/>
        <v>150000</v>
      </c>
      <c r="G1028" s="6">
        <f t="shared" si="55"/>
        <v>150000</v>
      </c>
      <c r="H1028" s="6">
        <f t="shared" si="55"/>
        <v>150000</v>
      </c>
      <c r="I1028" s="143" t="s">
        <v>2569</v>
      </c>
      <c r="J1028" s="143"/>
      <c r="K1028" s="143"/>
      <c r="L1028" s="143"/>
      <c r="M1028" s="143"/>
      <c r="N1028" s="6">
        <f>SUM(N1029:N1032)</f>
        <v>455302.76247999992</v>
      </c>
      <c r="O1028" s="6">
        <f>SUM(O1029:O1032)</f>
        <v>0</v>
      </c>
      <c r="P1028" s="59"/>
      <c r="Q1028" s="59"/>
      <c r="R1028" s="4"/>
      <c r="U1028" s="29"/>
      <c r="V1028" s="133"/>
      <c r="X1028" s="29"/>
      <c r="Y1028" s="133"/>
      <c r="AA1028" s="130"/>
      <c r="AB1028" s="130"/>
      <c r="AC1028" s="131"/>
      <c r="AD1028" s="131"/>
      <c r="AE1028" s="133"/>
    </row>
    <row r="1029" spans="1:31" ht="24.75" thickBot="1" x14ac:dyDescent="0.3">
      <c r="A1029" s="82"/>
      <c r="B1029" s="77" t="s">
        <v>2550</v>
      </c>
      <c r="C1029" s="41">
        <v>49700</v>
      </c>
      <c r="D1029" s="40">
        <v>79500</v>
      </c>
      <c r="E1029" s="41">
        <v>123500</v>
      </c>
      <c r="F1029" s="40">
        <v>123500</v>
      </c>
      <c r="G1029" s="41">
        <v>123500</v>
      </c>
      <c r="H1029" s="40">
        <v>123500</v>
      </c>
      <c r="I1029" s="36"/>
      <c r="J1029" s="40"/>
      <c r="K1029" s="36"/>
      <c r="L1029" s="40"/>
      <c r="M1029" s="36"/>
      <c r="N1029" s="40">
        <v>416727.22306999995</v>
      </c>
      <c r="O1029" s="121" t="s">
        <v>2830</v>
      </c>
      <c r="P1029" s="70" t="s">
        <v>3245</v>
      </c>
      <c r="Q1029" s="71" t="s">
        <v>3248</v>
      </c>
      <c r="R1029" s="23"/>
      <c r="U1029" s="29"/>
      <c r="V1029" s="133"/>
      <c r="X1029" s="29"/>
      <c r="Y1029" s="133"/>
      <c r="AA1029" s="126"/>
      <c r="AB1029" s="126"/>
      <c r="AC1029" s="131"/>
      <c r="AD1029" s="131"/>
      <c r="AE1029" s="133"/>
    </row>
    <row r="1030" spans="1:31" ht="48.75" thickBot="1" x14ac:dyDescent="0.3">
      <c r="A1030" s="82"/>
      <c r="B1030" s="77"/>
      <c r="C1030" s="41"/>
      <c r="D1030" s="40"/>
      <c r="E1030" s="41"/>
      <c r="F1030" s="40"/>
      <c r="G1030" s="41"/>
      <c r="H1030" s="40"/>
      <c r="I1030" s="36"/>
      <c r="J1030" s="40"/>
      <c r="K1030" s="36"/>
      <c r="L1030" s="40"/>
      <c r="M1030" s="36"/>
      <c r="N1030" s="54"/>
      <c r="O1030" s="121"/>
      <c r="P1030" s="70" t="s">
        <v>3246</v>
      </c>
      <c r="Q1030" s="71" t="s">
        <v>3250</v>
      </c>
      <c r="R1030" s="23"/>
      <c r="U1030" s="29"/>
      <c r="V1030" s="133"/>
      <c r="X1030" s="29"/>
      <c r="Y1030" s="133"/>
      <c r="AC1030" s="131"/>
      <c r="AD1030" s="131"/>
      <c r="AE1030" s="133"/>
    </row>
    <row r="1031" spans="1:31" ht="147" customHeight="1" thickBot="1" x14ac:dyDescent="0.3">
      <c r="A1031" s="82"/>
      <c r="B1031" s="77"/>
      <c r="C1031" s="41"/>
      <c r="D1031" s="40"/>
      <c r="E1031" s="41"/>
      <c r="F1031" s="40"/>
      <c r="G1031" s="41"/>
      <c r="H1031" s="40"/>
      <c r="I1031" s="36"/>
      <c r="J1031" s="40"/>
      <c r="K1031" s="36"/>
      <c r="L1031" s="40"/>
      <c r="M1031" s="36"/>
      <c r="N1031" s="54"/>
      <c r="O1031" s="121"/>
      <c r="P1031" s="70" t="s">
        <v>3247</v>
      </c>
      <c r="Q1031" s="73" t="s">
        <v>3249</v>
      </c>
      <c r="R1031" s="23"/>
      <c r="U1031" s="29"/>
      <c r="V1031" s="133"/>
      <c r="X1031" s="29"/>
      <c r="Y1031" s="133"/>
      <c r="AC1031" s="131"/>
      <c r="AD1031" s="131"/>
      <c r="AE1031" s="133"/>
    </row>
    <row r="1032" spans="1:31" ht="16.5" thickBot="1" x14ac:dyDescent="0.3">
      <c r="A1032" s="82"/>
      <c r="B1032" s="75" t="s">
        <v>1094</v>
      </c>
      <c r="C1032" s="41">
        <v>25000</v>
      </c>
      <c r="D1032" s="40">
        <v>25000</v>
      </c>
      <c r="E1032" s="41">
        <v>26500</v>
      </c>
      <c r="F1032" s="40">
        <v>26500</v>
      </c>
      <c r="G1032" s="41">
        <v>26500</v>
      </c>
      <c r="H1032" s="40">
        <v>26500</v>
      </c>
      <c r="I1032" s="36"/>
      <c r="J1032" s="40"/>
      <c r="K1032" s="36"/>
      <c r="L1032" s="40"/>
      <c r="M1032" s="36"/>
      <c r="N1032" s="40">
        <v>38575.539409999998</v>
      </c>
      <c r="O1032" s="121" t="s">
        <v>2830</v>
      </c>
      <c r="P1032" s="70" t="s">
        <v>848</v>
      </c>
      <c r="Q1032" s="10" t="s">
        <v>848</v>
      </c>
      <c r="R1032" s="23"/>
      <c r="U1032" s="29"/>
      <c r="V1032" s="133"/>
      <c r="X1032" s="29"/>
      <c r="Y1032" s="133"/>
      <c r="AA1032" s="126"/>
      <c r="AB1032" s="126"/>
      <c r="AC1032" s="131"/>
      <c r="AD1032" s="131"/>
      <c r="AE1032" s="133"/>
    </row>
    <row r="1033" spans="1:31" ht="16.5" thickBot="1" x14ac:dyDescent="0.3">
      <c r="A1033" s="147" t="s">
        <v>74</v>
      </c>
      <c r="B1033" s="148"/>
      <c r="C1033" s="6">
        <f>SUM(C1034:C1059) -1</f>
        <v>36958</v>
      </c>
      <c r="D1033" s="6">
        <f>SUM(D1034:D1059) -1</f>
        <v>46970</v>
      </c>
      <c r="E1033" s="6">
        <f>SUM(E1034:E1059) -1</f>
        <v>62130</v>
      </c>
      <c r="F1033" s="6">
        <f t="shared" ref="F1033:H1033" si="56">SUM(F1034:F1059) -1</f>
        <v>62130</v>
      </c>
      <c r="G1033" s="6">
        <f t="shared" si="56"/>
        <v>62130</v>
      </c>
      <c r="H1033" s="6">
        <f t="shared" si="56"/>
        <v>62130</v>
      </c>
      <c r="I1033" s="143" t="s">
        <v>2569</v>
      </c>
      <c r="J1033" s="143"/>
      <c r="K1033" s="143"/>
      <c r="L1033" s="143"/>
      <c r="M1033" s="143"/>
      <c r="N1033" s="6">
        <f>SUM(N1034:N1059)</f>
        <v>323969.34057</v>
      </c>
      <c r="O1033" s="6">
        <f>SUM(O1034:O1059)</f>
        <v>28475.984069999846</v>
      </c>
      <c r="P1033" s="59"/>
      <c r="Q1033" s="59"/>
      <c r="R1033" s="4"/>
      <c r="U1033" s="29"/>
      <c r="V1033" s="133"/>
      <c r="X1033" s="29"/>
      <c r="Y1033" s="133"/>
      <c r="AA1033" s="127"/>
      <c r="AB1033" s="127"/>
      <c r="AC1033" s="131"/>
      <c r="AD1033" s="131"/>
      <c r="AE1033" s="133"/>
    </row>
    <row r="1034" spans="1:31" ht="16.5" thickBot="1" x14ac:dyDescent="0.3">
      <c r="A1034" s="82"/>
      <c r="B1034" s="85" t="s">
        <v>2598</v>
      </c>
      <c r="C1034" s="41">
        <v>572</v>
      </c>
      <c r="D1034" s="40">
        <v>572</v>
      </c>
      <c r="E1034" s="41">
        <v>572</v>
      </c>
      <c r="F1034" s="40">
        <v>572</v>
      </c>
      <c r="G1034" s="41">
        <v>572</v>
      </c>
      <c r="H1034" s="40">
        <v>572</v>
      </c>
      <c r="I1034" s="36"/>
      <c r="J1034" s="40"/>
      <c r="K1034" s="36"/>
      <c r="L1034" s="40"/>
      <c r="M1034" s="36"/>
      <c r="N1034" s="40">
        <v>4359.5522000000001</v>
      </c>
      <c r="O1034" s="44">
        <v>4552.28784</v>
      </c>
      <c r="P1034" s="70" t="s">
        <v>950</v>
      </c>
      <c r="Q1034" s="71" t="s">
        <v>951</v>
      </c>
      <c r="R1034" s="23"/>
      <c r="U1034" s="29"/>
      <c r="V1034" s="133"/>
      <c r="X1034" s="29"/>
      <c r="Y1034" s="133"/>
      <c r="AA1034" s="126"/>
      <c r="AB1034" s="126"/>
      <c r="AC1034" s="131"/>
      <c r="AD1034" s="131"/>
      <c r="AE1034" s="133"/>
    </row>
    <row r="1035" spans="1:31" ht="16.5" thickBot="1" x14ac:dyDescent="0.3">
      <c r="A1035" s="82"/>
      <c r="B1035" s="85"/>
      <c r="C1035" s="41"/>
      <c r="D1035" s="40"/>
      <c r="E1035" s="41"/>
      <c r="F1035" s="40"/>
      <c r="G1035" s="41"/>
      <c r="H1035" s="40"/>
      <c r="I1035" s="36"/>
      <c r="J1035" s="40"/>
      <c r="K1035" s="36"/>
      <c r="L1035" s="40"/>
      <c r="M1035" s="36"/>
      <c r="N1035" s="40"/>
      <c r="O1035" s="44"/>
      <c r="P1035" s="70" t="s">
        <v>952</v>
      </c>
      <c r="Q1035" s="71" t="s">
        <v>951</v>
      </c>
      <c r="R1035" s="23"/>
      <c r="U1035" s="29"/>
      <c r="V1035" s="133"/>
      <c r="X1035" s="29"/>
      <c r="Y1035" s="133"/>
      <c r="AC1035" s="131"/>
      <c r="AD1035" s="131"/>
      <c r="AE1035" s="133"/>
    </row>
    <row r="1036" spans="1:31" ht="36.75" thickBot="1" x14ac:dyDescent="0.3">
      <c r="A1036" s="82"/>
      <c r="B1036" s="85" t="s">
        <v>2597</v>
      </c>
      <c r="C1036" s="41">
        <v>840</v>
      </c>
      <c r="D1036" s="40">
        <v>840</v>
      </c>
      <c r="E1036" s="41">
        <v>840</v>
      </c>
      <c r="F1036" s="40">
        <v>840</v>
      </c>
      <c r="G1036" s="41">
        <v>840</v>
      </c>
      <c r="H1036" s="40">
        <v>840</v>
      </c>
      <c r="I1036" s="36"/>
      <c r="J1036" s="40"/>
      <c r="K1036" s="36"/>
      <c r="L1036" s="40"/>
      <c r="M1036" s="36"/>
      <c r="N1036" s="40">
        <v>85233.031370000026</v>
      </c>
      <c r="O1036" s="44">
        <v>11021.56768</v>
      </c>
      <c r="P1036" s="70" t="s">
        <v>953</v>
      </c>
      <c r="Q1036" s="71" t="s">
        <v>954</v>
      </c>
      <c r="R1036" s="23"/>
      <c r="U1036" s="29"/>
      <c r="V1036" s="133"/>
      <c r="X1036" s="29"/>
      <c r="Y1036" s="133"/>
      <c r="AA1036" s="126"/>
      <c r="AB1036" s="126"/>
      <c r="AC1036" s="131"/>
      <c r="AD1036" s="131"/>
      <c r="AE1036" s="133"/>
    </row>
    <row r="1037" spans="1:31" ht="24.75" thickBot="1" x14ac:dyDescent="0.3">
      <c r="A1037" s="82"/>
      <c r="B1037" s="85" t="s">
        <v>2596</v>
      </c>
      <c r="C1037" s="41">
        <v>1772</v>
      </c>
      <c r="D1037" s="40">
        <v>2813</v>
      </c>
      <c r="E1037" s="41">
        <v>2813</v>
      </c>
      <c r="F1037" s="40">
        <v>2813</v>
      </c>
      <c r="G1037" s="41">
        <v>2813</v>
      </c>
      <c r="H1037" s="40">
        <v>2813</v>
      </c>
      <c r="I1037" s="36"/>
      <c r="J1037" s="40"/>
      <c r="K1037" s="36"/>
      <c r="L1037" s="40"/>
      <c r="M1037" s="36"/>
      <c r="N1037" s="40">
        <v>-35463.441140000032</v>
      </c>
      <c r="O1037" s="44">
        <v>-306565.44743000006</v>
      </c>
      <c r="P1037" s="70" t="s">
        <v>955</v>
      </c>
      <c r="Q1037" s="71" t="s">
        <v>886</v>
      </c>
      <c r="R1037" s="23"/>
      <c r="U1037" s="29"/>
      <c r="V1037" s="133"/>
      <c r="X1037" s="29"/>
      <c r="Y1037" s="133"/>
      <c r="AA1037" s="126"/>
      <c r="AB1037" s="126"/>
      <c r="AC1037" s="131"/>
      <c r="AD1037" s="131"/>
      <c r="AE1037" s="133"/>
    </row>
    <row r="1038" spans="1:31" ht="24.75" thickBot="1" x14ac:dyDescent="0.3">
      <c r="A1038" s="82"/>
      <c r="B1038" s="85" t="s">
        <v>2595</v>
      </c>
      <c r="C1038" s="41">
        <v>3327</v>
      </c>
      <c r="D1038" s="40">
        <v>3327</v>
      </c>
      <c r="E1038" s="41">
        <v>3327</v>
      </c>
      <c r="F1038" s="40">
        <v>3327</v>
      </c>
      <c r="G1038" s="41">
        <v>3327</v>
      </c>
      <c r="H1038" s="40">
        <v>3327</v>
      </c>
      <c r="I1038" s="36"/>
      <c r="J1038" s="40"/>
      <c r="K1038" s="36"/>
      <c r="L1038" s="40"/>
      <c r="M1038" s="36"/>
      <c r="N1038" s="40">
        <v>2191.4616599999999</v>
      </c>
      <c r="O1038" s="44">
        <v>2917.39239</v>
      </c>
      <c r="P1038" s="70" t="s">
        <v>956</v>
      </c>
      <c r="Q1038" s="71" t="s">
        <v>957</v>
      </c>
      <c r="R1038" s="23"/>
      <c r="U1038" s="29"/>
      <c r="V1038" s="133"/>
      <c r="X1038" s="29"/>
      <c r="Y1038" s="133"/>
      <c r="AA1038" s="126"/>
      <c r="AB1038" s="126"/>
      <c r="AC1038" s="131"/>
      <c r="AD1038" s="131"/>
      <c r="AE1038" s="133"/>
    </row>
    <row r="1039" spans="1:31" ht="16.5" thickBot="1" x14ac:dyDescent="0.3">
      <c r="A1039" s="82"/>
      <c r="B1039" s="85"/>
      <c r="C1039" s="41"/>
      <c r="D1039" s="40"/>
      <c r="E1039" s="41"/>
      <c r="F1039" s="40"/>
      <c r="G1039" s="41"/>
      <c r="H1039" s="40"/>
      <c r="I1039" s="36"/>
      <c r="J1039" s="40"/>
      <c r="K1039" s="36"/>
      <c r="L1039" s="40"/>
      <c r="M1039" s="36"/>
      <c r="N1039" s="40"/>
      <c r="O1039" s="44"/>
      <c r="P1039" s="70" t="s">
        <v>958</v>
      </c>
      <c r="Q1039" s="71" t="s">
        <v>107</v>
      </c>
      <c r="R1039" s="23"/>
      <c r="U1039" s="29"/>
      <c r="V1039" s="133"/>
      <c r="X1039" s="29"/>
      <c r="Y1039" s="133"/>
      <c r="AC1039" s="131"/>
      <c r="AD1039" s="131"/>
      <c r="AE1039" s="133"/>
    </row>
    <row r="1040" spans="1:31" ht="36.75" thickBot="1" x14ac:dyDescent="0.3">
      <c r="A1040" s="82"/>
      <c r="B1040" s="85" t="s">
        <v>2594</v>
      </c>
      <c r="C1040" s="41">
        <v>564</v>
      </c>
      <c r="D1040" s="40">
        <v>564</v>
      </c>
      <c r="E1040" s="41">
        <v>564</v>
      </c>
      <c r="F1040" s="40">
        <v>564</v>
      </c>
      <c r="G1040" s="41">
        <v>564</v>
      </c>
      <c r="H1040" s="40">
        <v>564</v>
      </c>
      <c r="I1040" s="36"/>
      <c r="J1040" s="40"/>
      <c r="K1040" s="36"/>
      <c r="L1040" s="40"/>
      <c r="M1040" s="36"/>
      <c r="N1040" s="40">
        <v>4900.2647799999995</v>
      </c>
      <c r="O1040" s="44">
        <v>3758.0304599999999</v>
      </c>
      <c r="P1040" s="70" t="s">
        <v>959</v>
      </c>
      <c r="Q1040" s="71" t="s">
        <v>960</v>
      </c>
      <c r="R1040" s="23"/>
      <c r="U1040" s="29"/>
      <c r="V1040" s="133"/>
      <c r="X1040" s="29"/>
      <c r="Y1040" s="133"/>
      <c r="AA1040" s="126"/>
      <c r="AB1040" s="126"/>
      <c r="AC1040" s="131"/>
      <c r="AD1040" s="131"/>
      <c r="AE1040" s="133"/>
    </row>
    <row r="1041" spans="1:31" ht="36.75" thickBot="1" x14ac:dyDescent="0.3">
      <c r="A1041" s="82"/>
      <c r="B1041" s="85" t="s">
        <v>2593</v>
      </c>
      <c r="C1041" s="41">
        <v>594</v>
      </c>
      <c r="D1041" s="40">
        <v>594</v>
      </c>
      <c r="E1041" s="41">
        <v>594</v>
      </c>
      <c r="F1041" s="40">
        <v>594</v>
      </c>
      <c r="G1041" s="41">
        <v>594</v>
      </c>
      <c r="H1041" s="40">
        <v>594</v>
      </c>
      <c r="I1041" s="36"/>
      <c r="J1041" s="40"/>
      <c r="K1041" s="36"/>
      <c r="L1041" s="40"/>
      <c r="M1041" s="36"/>
      <c r="N1041" s="40">
        <v>1919.4319</v>
      </c>
      <c r="O1041" s="44">
        <v>2436.1080500000003</v>
      </c>
      <c r="P1041" s="70" t="s">
        <v>961</v>
      </c>
      <c r="Q1041" s="71" t="s">
        <v>962</v>
      </c>
      <c r="R1041" s="23"/>
      <c r="U1041" s="29"/>
      <c r="V1041" s="133"/>
      <c r="X1041" s="29"/>
      <c r="Y1041" s="133"/>
      <c r="AA1041" s="126"/>
      <c r="AB1041" s="126"/>
      <c r="AC1041" s="131"/>
      <c r="AD1041" s="131"/>
      <c r="AE1041" s="133"/>
    </row>
    <row r="1042" spans="1:31" ht="24.75" thickBot="1" x14ac:dyDescent="0.3">
      <c r="A1042" s="82"/>
      <c r="B1042" s="85" t="s">
        <v>2592</v>
      </c>
      <c r="C1042" s="41">
        <v>533</v>
      </c>
      <c r="D1042" s="40">
        <v>533</v>
      </c>
      <c r="E1042" s="41">
        <v>957</v>
      </c>
      <c r="F1042" s="40">
        <v>957</v>
      </c>
      <c r="G1042" s="41">
        <v>957</v>
      </c>
      <c r="H1042" s="40">
        <v>957</v>
      </c>
      <c r="I1042" s="36"/>
      <c r="J1042" s="40"/>
      <c r="K1042" s="36"/>
      <c r="L1042" s="40"/>
      <c r="M1042" s="36"/>
      <c r="N1042" s="40">
        <v>5612.2539999999999</v>
      </c>
      <c r="O1042" s="44">
        <v>4536.7036200000002</v>
      </c>
      <c r="P1042" s="70" t="s">
        <v>963</v>
      </c>
      <c r="Q1042" s="71" t="s">
        <v>886</v>
      </c>
      <c r="R1042" s="23"/>
      <c r="U1042" s="29"/>
      <c r="V1042" s="133"/>
      <c r="X1042" s="29"/>
      <c r="Y1042" s="133"/>
      <c r="AA1042" s="126"/>
      <c r="AB1042" s="126"/>
      <c r="AC1042" s="131"/>
      <c r="AD1042" s="131"/>
      <c r="AE1042" s="133"/>
    </row>
    <row r="1043" spans="1:31" ht="24.75" thickBot="1" x14ac:dyDescent="0.3">
      <c r="A1043" s="82"/>
      <c r="B1043" s="85"/>
      <c r="C1043" s="41"/>
      <c r="D1043" s="40"/>
      <c r="E1043" s="41"/>
      <c r="F1043" s="40"/>
      <c r="G1043" s="41"/>
      <c r="H1043" s="40"/>
      <c r="I1043" s="36"/>
      <c r="J1043" s="40"/>
      <c r="K1043" s="36"/>
      <c r="L1043" s="40"/>
      <c r="M1043" s="36"/>
      <c r="N1043" s="40"/>
      <c r="O1043" s="44"/>
      <c r="P1043" s="70" t="s">
        <v>964</v>
      </c>
      <c r="Q1043" s="71" t="s">
        <v>792</v>
      </c>
      <c r="R1043" s="23"/>
      <c r="U1043" s="29"/>
      <c r="V1043" s="133"/>
      <c r="X1043" s="29"/>
      <c r="Y1043" s="133"/>
      <c r="AC1043" s="131"/>
      <c r="AD1043" s="131"/>
      <c r="AE1043" s="133"/>
    </row>
    <row r="1044" spans="1:31" ht="24.75" thickBot="1" x14ac:dyDescent="0.3">
      <c r="A1044" s="82"/>
      <c r="B1044" s="85"/>
      <c r="C1044" s="41"/>
      <c r="D1044" s="40"/>
      <c r="E1044" s="41"/>
      <c r="F1044" s="40"/>
      <c r="G1044" s="41"/>
      <c r="H1044" s="40"/>
      <c r="I1044" s="36"/>
      <c r="J1044" s="40"/>
      <c r="K1044" s="36"/>
      <c r="L1044" s="40"/>
      <c r="M1044" s="36"/>
      <c r="N1044" s="40"/>
      <c r="O1044" s="44"/>
      <c r="P1044" s="70" t="s">
        <v>965</v>
      </c>
      <c r="Q1044" s="71" t="s">
        <v>966</v>
      </c>
      <c r="R1044" s="23"/>
      <c r="U1044" s="29"/>
      <c r="V1044" s="133"/>
      <c r="X1044" s="29"/>
      <c r="Y1044" s="133"/>
      <c r="AC1044" s="131"/>
      <c r="AD1044" s="131"/>
      <c r="AE1044" s="133"/>
    </row>
    <row r="1045" spans="1:31" ht="24.75" thickBot="1" x14ac:dyDescent="0.3">
      <c r="A1045" s="82"/>
      <c r="B1045" s="85" t="s">
        <v>2591</v>
      </c>
      <c r="C1045" s="41">
        <v>4404</v>
      </c>
      <c r="D1045" s="40">
        <v>4404</v>
      </c>
      <c r="E1045" s="41">
        <v>5905</v>
      </c>
      <c r="F1045" s="40">
        <v>5905</v>
      </c>
      <c r="G1045" s="41">
        <v>5905</v>
      </c>
      <c r="H1045" s="40">
        <v>5905</v>
      </c>
      <c r="I1045" s="36"/>
      <c r="J1045" s="40"/>
      <c r="K1045" s="36"/>
      <c r="L1045" s="40"/>
      <c r="M1045" s="36"/>
      <c r="N1045" s="40">
        <v>90873.316310000009</v>
      </c>
      <c r="O1045" s="44">
        <v>102773.93309000001</v>
      </c>
      <c r="P1045" s="70" t="s">
        <v>967</v>
      </c>
      <c r="Q1045" s="71" t="s">
        <v>968</v>
      </c>
      <c r="R1045" s="23"/>
      <c r="U1045" s="29"/>
      <c r="V1045" s="133"/>
      <c r="X1045" s="29"/>
      <c r="Y1045" s="133"/>
      <c r="AA1045" s="126"/>
      <c r="AB1045" s="126"/>
      <c r="AC1045" s="131"/>
      <c r="AD1045" s="131"/>
      <c r="AE1045" s="133"/>
    </row>
    <row r="1046" spans="1:31" ht="48.75" thickBot="1" x14ac:dyDescent="0.3">
      <c r="A1046" s="82"/>
      <c r="B1046" s="85" t="s">
        <v>2590</v>
      </c>
      <c r="C1046" s="41">
        <v>3955</v>
      </c>
      <c r="D1046" s="40">
        <v>5181</v>
      </c>
      <c r="E1046" s="41">
        <v>11547</v>
      </c>
      <c r="F1046" s="40">
        <v>11547</v>
      </c>
      <c r="G1046" s="41">
        <v>11547</v>
      </c>
      <c r="H1046" s="40">
        <v>11547</v>
      </c>
      <c r="I1046" s="36"/>
      <c r="J1046" s="40"/>
      <c r="K1046" s="36"/>
      <c r="L1046" s="40"/>
      <c r="M1046" s="36"/>
      <c r="N1046" s="40">
        <v>28309.820179999995</v>
      </c>
      <c r="O1046" s="44">
        <v>33879.050839999996</v>
      </c>
      <c r="P1046" s="70" t="s">
        <v>969</v>
      </c>
      <c r="Q1046" s="71" t="s">
        <v>970</v>
      </c>
      <c r="R1046" s="23"/>
      <c r="U1046" s="29"/>
      <c r="V1046" s="133"/>
      <c r="X1046" s="29"/>
      <c r="Y1046" s="133"/>
      <c r="AA1046" s="126"/>
      <c r="AB1046" s="126"/>
      <c r="AC1046" s="131"/>
      <c r="AD1046" s="131"/>
      <c r="AE1046" s="133"/>
    </row>
    <row r="1047" spans="1:31" ht="24.75" thickBot="1" x14ac:dyDescent="0.3">
      <c r="A1047" s="82"/>
      <c r="B1047" s="85"/>
      <c r="C1047" s="41"/>
      <c r="D1047" s="40"/>
      <c r="E1047" s="41"/>
      <c r="F1047" s="40"/>
      <c r="G1047" s="41"/>
      <c r="H1047" s="40"/>
      <c r="I1047" s="36"/>
      <c r="J1047" s="40"/>
      <c r="K1047" s="36"/>
      <c r="L1047" s="40"/>
      <c r="M1047" s="36"/>
      <c r="N1047" s="40"/>
      <c r="O1047" s="44"/>
      <c r="P1047" s="70" t="s">
        <v>971</v>
      </c>
      <c r="Q1047" s="71" t="s">
        <v>972</v>
      </c>
      <c r="R1047" s="23"/>
      <c r="U1047" s="29"/>
      <c r="V1047" s="133"/>
      <c r="X1047" s="29"/>
      <c r="Y1047" s="133"/>
      <c r="AC1047" s="131"/>
      <c r="AD1047" s="131"/>
      <c r="AE1047" s="133"/>
    </row>
    <row r="1048" spans="1:31" ht="48.75" thickBot="1" x14ac:dyDescent="0.3">
      <c r="A1048" s="82"/>
      <c r="B1048" s="85" t="s">
        <v>2589</v>
      </c>
      <c r="C1048" s="41">
        <v>293</v>
      </c>
      <c r="D1048" s="40">
        <v>2508</v>
      </c>
      <c r="E1048" s="41">
        <v>2508</v>
      </c>
      <c r="F1048" s="40">
        <v>2508</v>
      </c>
      <c r="G1048" s="41">
        <v>2508</v>
      </c>
      <c r="H1048" s="40">
        <v>2508</v>
      </c>
      <c r="I1048" s="36"/>
      <c r="J1048" s="40"/>
      <c r="K1048" s="36"/>
      <c r="L1048" s="40"/>
      <c r="M1048" s="36"/>
      <c r="N1048" s="40">
        <v>11049.962569999998</v>
      </c>
      <c r="O1048" s="44">
        <v>11972.337230000001</v>
      </c>
      <c r="P1048" s="70" t="s">
        <v>973</v>
      </c>
      <c r="Q1048" s="71" t="s">
        <v>974</v>
      </c>
      <c r="R1048" s="23"/>
      <c r="U1048" s="29"/>
      <c r="V1048" s="133"/>
      <c r="X1048" s="29"/>
      <c r="Y1048" s="133"/>
      <c r="AA1048" s="126"/>
      <c r="AB1048" s="126"/>
      <c r="AC1048" s="131"/>
      <c r="AD1048" s="131"/>
      <c r="AE1048" s="133"/>
    </row>
    <row r="1049" spans="1:31" ht="84.75" thickBot="1" x14ac:dyDescent="0.3">
      <c r="A1049" s="82"/>
      <c r="B1049" s="85"/>
      <c r="C1049" s="41"/>
      <c r="D1049" s="40"/>
      <c r="E1049" s="41"/>
      <c r="F1049" s="40"/>
      <c r="G1049" s="41"/>
      <c r="H1049" s="40"/>
      <c r="I1049" s="36"/>
      <c r="J1049" s="40"/>
      <c r="K1049" s="36"/>
      <c r="L1049" s="40"/>
      <c r="M1049" s="36"/>
      <c r="N1049" s="40"/>
      <c r="O1049" s="44"/>
      <c r="P1049" s="70" t="s">
        <v>975</v>
      </c>
      <c r="Q1049" s="71" t="s">
        <v>976</v>
      </c>
      <c r="R1049" s="23"/>
      <c r="U1049" s="29"/>
      <c r="V1049" s="133"/>
      <c r="X1049" s="29"/>
      <c r="Y1049" s="133"/>
      <c r="AC1049" s="131"/>
      <c r="AD1049" s="131"/>
      <c r="AE1049" s="133"/>
    </row>
    <row r="1050" spans="1:31" ht="16.5" thickBot="1" x14ac:dyDescent="0.3">
      <c r="A1050" s="82"/>
      <c r="B1050" s="85" t="s">
        <v>2588</v>
      </c>
      <c r="C1050" s="41">
        <v>854</v>
      </c>
      <c r="D1050" s="40">
        <v>854</v>
      </c>
      <c r="E1050" s="41">
        <v>1565</v>
      </c>
      <c r="F1050" s="40">
        <v>1565</v>
      </c>
      <c r="G1050" s="41">
        <v>1565</v>
      </c>
      <c r="H1050" s="40">
        <v>1565</v>
      </c>
      <c r="I1050" s="36"/>
      <c r="J1050" s="40"/>
      <c r="K1050" s="36"/>
      <c r="L1050" s="40"/>
      <c r="M1050" s="36"/>
      <c r="N1050" s="40">
        <v>5533.6966199999997</v>
      </c>
      <c r="O1050" s="44">
        <v>4625.160609999999</v>
      </c>
      <c r="P1050" s="70" t="s">
        <v>977</v>
      </c>
      <c r="Q1050" s="71" t="s">
        <v>222</v>
      </c>
      <c r="R1050" s="23"/>
      <c r="U1050" s="29"/>
      <c r="V1050" s="133"/>
      <c r="X1050" s="29"/>
      <c r="Y1050" s="133"/>
      <c r="AA1050" s="126"/>
      <c r="AB1050" s="126"/>
      <c r="AC1050" s="131"/>
      <c r="AD1050" s="131"/>
      <c r="AE1050" s="133"/>
    </row>
    <row r="1051" spans="1:31" ht="24.75" thickBot="1" x14ac:dyDescent="0.3">
      <c r="A1051" s="82"/>
      <c r="B1051" s="85"/>
      <c r="C1051" s="41"/>
      <c r="D1051" s="40"/>
      <c r="E1051" s="41"/>
      <c r="F1051" s="40"/>
      <c r="G1051" s="41"/>
      <c r="H1051" s="40"/>
      <c r="I1051" s="36"/>
      <c r="J1051" s="40"/>
      <c r="K1051" s="36"/>
      <c r="L1051" s="40"/>
      <c r="M1051" s="36"/>
      <c r="N1051" s="40"/>
      <c r="O1051" s="44"/>
      <c r="P1051" s="70" t="s">
        <v>978</v>
      </c>
      <c r="Q1051" s="71" t="s">
        <v>222</v>
      </c>
      <c r="R1051" s="23"/>
      <c r="U1051" s="29"/>
      <c r="V1051" s="133"/>
      <c r="X1051" s="29"/>
      <c r="Y1051" s="133"/>
      <c r="AC1051" s="131"/>
      <c r="AD1051" s="131"/>
      <c r="AE1051" s="133"/>
    </row>
    <row r="1052" spans="1:31" ht="24.75" thickBot="1" x14ac:dyDescent="0.3">
      <c r="A1052" s="82"/>
      <c r="B1052" s="85"/>
      <c r="C1052" s="41"/>
      <c r="D1052" s="40"/>
      <c r="E1052" s="41"/>
      <c r="F1052" s="40"/>
      <c r="G1052" s="41"/>
      <c r="H1052" s="40"/>
      <c r="I1052" s="36"/>
      <c r="J1052" s="40"/>
      <c r="K1052" s="36"/>
      <c r="L1052" s="40"/>
      <c r="M1052" s="36"/>
      <c r="N1052" s="40"/>
      <c r="O1052" s="44"/>
      <c r="P1052" s="70" t="s">
        <v>979</v>
      </c>
      <c r="Q1052" s="71" t="s">
        <v>222</v>
      </c>
      <c r="R1052" s="23"/>
      <c r="U1052" s="29"/>
      <c r="V1052" s="133"/>
      <c r="X1052" s="29"/>
      <c r="Y1052" s="133"/>
      <c r="AC1052" s="131"/>
      <c r="AD1052" s="131"/>
      <c r="AE1052" s="133"/>
    </row>
    <row r="1053" spans="1:31" ht="36.75" thickBot="1" x14ac:dyDescent="0.3">
      <c r="A1053" s="82"/>
      <c r="B1053" s="85" t="s">
        <v>2587</v>
      </c>
      <c r="C1053" s="41">
        <v>223</v>
      </c>
      <c r="D1053" s="40">
        <v>223</v>
      </c>
      <c r="E1053" s="41">
        <v>223</v>
      </c>
      <c r="F1053" s="40">
        <v>223</v>
      </c>
      <c r="G1053" s="41">
        <v>223</v>
      </c>
      <c r="H1053" s="40">
        <v>223</v>
      </c>
      <c r="I1053" s="36"/>
      <c r="J1053" s="40"/>
      <c r="K1053" s="36"/>
      <c r="L1053" s="40"/>
      <c r="M1053" s="36"/>
      <c r="N1053" s="40">
        <v>6172.3415900000009</v>
      </c>
      <c r="O1053" s="44">
        <v>6622.4237299999995</v>
      </c>
      <c r="P1053" s="70" t="s">
        <v>980</v>
      </c>
      <c r="Q1053" s="71" t="s">
        <v>981</v>
      </c>
      <c r="R1053" s="23"/>
      <c r="U1053" s="29"/>
      <c r="V1053" s="133"/>
      <c r="X1053" s="29"/>
      <c r="Y1053" s="133"/>
      <c r="AA1053" s="126"/>
      <c r="AB1053" s="126"/>
      <c r="AC1053" s="131"/>
      <c r="AD1053" s="131"/>
      <c r="AE1053" s="133"/>
    </row>
    <row r="1054" spans="1:31" ht="36.75" thickBot="1" x14ac:dyDescent="0.3">
      <c r="A1054" s="82"/>
      <c r="B1054" s="85"/>
      <c r="C1054" s="41"/>
      <c r="D1054" s="40"/>
      <c r="E1054" s="41"/>
      <c r="F1054" s="40"/>
      <c r="G1054" s="41"/>
      <c r="H1054" s="40"/>
      <c r="I1054" s="36"/>
      <c r="J1054" s="40"/>
      <c r="K1054" s="36"/>
      <c r="L1054" s="40"/>
      <c r="M1054" s="36"/>
      <c r="N1054" s="40"/>
      <c r="O1054" s="44"/>
      <c r="P1054" s="70" t="s">
        <v>982</v>
      </c>
      <c r="Q1054" s="71" t="s">
        <v>983</v>
      </c>
      <c r="R1054" s="23"/>
      <c r="U1054" s="29"/>
      <c r="V1054" s="133"/>
      <c r="X1054" s="29"/>
      <c r="Y1054" s="133"/>
      <c r="AC1054" s="131"/>
      <c r="AD1054" s="131"/>
      <c r="AE1054" s="133"/>
    </row>
    <row r="1055" spans="1:31" ht="24.75" thickBot="1" x14ac:dyDescent="0.3">
      <c r="A1055" s="82"/>
      <c r="B1055" s="85" t="s">
        <v>2586</v>
      </c>
      <c r="C1055" s="41">
        <v>4999</v>
      </c>
      <c r="D1055" s="40">
        <v>6350</v>
      </c>
      <c r="E1055" s="41">
        <v>6538</v>
      </c>
      <c r="F1055" s="40">
        <v>6538</v>
      </c>
      <c r="G1055" s="41">
        <v>6538</v>
      </c>
      <c r="H1055" s="40">
        <v>6538</v>
      </c>
      <c r="I1055" s="36"/>
      <c r="J1055" s="40"/>
      <c r="K1055" s="36"/>
      <c r="L1055" s="40"/>
      <c r="M1055" s="36"/>
      <c r="N1055" s="40">
        <v>15329.867119999999</v>
      </c>
      <c r="O1055" s="44">
        <v>18678.832970000003</v>
      </c>
      <c r="P1055" s="70" t="s">
        <v>984</v>
      </c>
      <c r="Q1055" s="71" t="s">
        <v>886</v>
      </c>
      <c r="R1055" s="23"/>
      <c r="U1055" s="29"/>
      <c r="V1055" s="133"/>
      <c r="X1055" s="29"/>
      <c r="Y1055" s="133"/>
      <c r="AA1055" s="126"/>
      <c r="AB1055" s="126"/>
      <c r="AC1055" s="131"/>
      <c r="AD1055" s="131"/>
      <c r="AE1055" s="133"/>
    </row>
    <row r="1056" spans="1:31" ht="24.75" thickBot="1" x14ac:dyDescent="0.3">
      <c r="A1056" s="82"/>
      <c r="B1056" s="85" t="s">
        <v>2585</v>
      </c>
      <c r="C1056" s="41">
        <v>3814</v>
      </c>
      <c r="D1056" s="40">
        <v>4480</v>
      </c>
      <c r="E1056" s="41">
        <v>5110</v>
      </c>
      <c r="F1056" s="40">
        <v>5110</v>
      </c>
      <c r="G1056" s="41">
        <v>5110</v>
      </c>
      <c r="H1056" s="40">
        <v>5110</v>
      </c>
      <c r="I1056" s="36"/>
      <c r="J1056" s="40"/>
      <c r="K1056" s="36"/>
      <c r="L1056" s="40"/>
      <c r="M1056" s="36"/>
      <c r="N1056" s="123">
        <v>7107.21702</v>
      </c>
      <c r="O1056" s="124">
        <v>8784.7021100000002</v>
      </c>
      <c r="P1056" s="70" t="s">
        <v>985</v>
      </c>
      <c r="Q1056" s="71" t="s">
        <v>986</v>
      </c>
      <c r="R1056" s="23"/>
      <c r="U1056" s="29"/>
      <c r="V1056" s="133"/>
      <c r="X1056" s="29"/>
      <c r="Y1056" s="133"/>
      <c r="AA1056" s="126"/>
      <c r="AB1056" s="126"/>
      <c r="AC1056" s="131"/>
      <c r="AD1056" s="131"/>
      <c r="AE1056" s="133"/>
    </row>
    <row r="1057" spans="1:31" ht="24.75" thickBot="1" x14ac:dyDescent="0.3">
      <c r="A1057" s="82"/>
      <c r="B1057" s="85"/>
      <c r="C1057" s="41"/>
      <c r="D1057" s="40"/>
      <c r="E1057" s="41"/>
      <c r="F1057" s="40"/>
      <c r="G1057" s="41"/>
      <c r="H1057" s="40"/>
      <c r="I1057" s="36"/>
      <c r="J1057" s="40"/>
      <c r="K1057" s="36"/>
      <c r="L1057" s="40"/>
      <c r="M1057" s="36"/>
      <c r="N1057" s="40"/>
      <c r="O1057" s="44"/>
      <c r="P1057" s="70" t="s">
        <v>987</v>
      </c>
      <c r="Q1057" s="71" t="s">
        <v>886</v>
      </c>
      <c r="R1057" s="23"/>
      <c r="U1057" s="29"/>
      <c r="V1057" s="133"/>
      <c r="X1057" s="29"/>
      <c r="Y1057" s="133"/>
      <c r="AC1057" s="131"/>
      <c r="AD1057" s="131"/>
      <c r="AE1057" s="133"/>
    </row>
    <row r="1058" spans="1:31" ht="24.75" thickBot="1" x14ac:dyDescent="0.3">
      <c r="A1058" s="82"/>
      <c r="B1058" s="85" t="s">
        <v>2584</v>
      </c>
      <c r="C1058" s="41">
        <v>423</v>
      </c>
      <c r="D1058" s="40">
        <v>423</v>
      </c>
      <c r="E1058" s="41">
        <v>543</v>
      </c>
      <c r="F1058" s="40">
        <v>543</v>
      </c>
      <c r="G1058" s="41">
        <v>543</v>
      </c>
      <c r="H1058" s="40">
        <v>543</v>
      </c>
      <c r="I1058" s="36"/>
      <c r="J1058" s="40"/>
      <c r="K1058" s="36"/>
      <c r="L1058" s="40"/>
      <c r="M1058" s="36"/>
      <c r="N1058" s="40">
        <v>1906.2602199999999</v>
      </c>
      <c r="O1058" s="44">
        <v>2399.0178100000003</v>
      </c>
      <c r="P1058" s="70" t="s">
        <v>988</v>
      </c>
      <c r="Q1058" s="71" t="s">
        <v>989</v>
      </c>
      <c r="R1058" s="23"/>
      <c r="U1058" s="29"/>
      <c r="V1058" s="133"/>
      <c r="X1058" s="29"/>
      <c r="Y1058" s="133"/>
      <c r="AA1058" s="126"/>
      <c r="AB1058" s="126"/>
      <c r="AC1058" s="131"/>
      <c r="AD1058" s="131"/>
      <c r="AE1058" s="133"/>
    </row>
    <row r="1059" spans="1:31" ht="16.5" thickBot="1" x14ac:dyDescent="0.3">
      <c r="A1059" s="82"/>
      <c r="B1059" s="85" t="s">
        <v>1094</v>
      </c>
      <c r="C1059" s="41">
        <v>9792</v>
      </c>
      <c r="D1059" s="40">
        <v>13305</v>
      </c>
      <c r="E1059" s="41">
        <v>18525</v>
      </c>
      <c r="F1059" s="40">
        <v>18525</v>
      </c>
      <c r="G1059" s="41">
        <v>18525</v>
      </c>
      <c r="H1059" s="40">
        <v>18525</v>
      </c>
      <c r="I1059" s="36"/>
      <c r="J1059" s="40"/>
      <c r="K1059" s="36"/>
      <c r="L1059" s="40"/>
      <c r="M1059" s="36"/>
      <c r="N1059" s="40">
        <v>88934.304170000018</v>
      </c>
      <c r="O1059" s="44">
        <v>116083.88307</v>
      </c>
      <c r="P1059" s="70" t="s">
        <v>848</v>
      </c>
      <c r="Q1059" s="10" t="s">
        <v>848</v>
      </c>
      <c r="R1059" s="23"/>
      <c r="U1059" s="29"/>
      <c r="V1059" s="133"/>
      <c r="X1059" s="29"/>
      <c r="Y1059" s="133"/>
      <c r="AA1059" s="126"/>
      <c r="AB1059" s="126"/>
      <c r="AC1059" s="131"/>
      <c r="AD1059" s="131"/>
      <c r="AE1059" s="133"/>
    </row>
    <row r="1060" spans="1:31" ht="16.5" thickBot="1" x14ac:dyDescent="0.3">
      <c r="A1060" s="147" t="s">
        <v>72</v>
      </c>
      <c r="B1060" s="148"/>
      <c r="C1060" s="6">
        <v>19397</v>
      </c>
      <c r="D1060" s="6">
        <v>32070</v>
      </c>
      <c r="E1060" s="6">
        <v>32070</v>
      </c>
      <c r="F1060" s="6">
        <v>32070</v>
      </c>
      <c r="G1060" s="6">
        <v>32070</v>
      </c>
      <c r="H1060" s="6">
        <v>32070</v>
      </c>
      <c r="I1060" s="143" t="s">
        <v>2569</v>
      </c>
      <c r="J1060" s="143"/>
      <c r="K1060" s="143"/>
      <c r="L1060" s="143"/>
      <c r="M1060" s="143"/>
      <c r="N1060" s="6">
        <v>265000</v>
      </c>
      <c r="O1060" s="6">
        <v>273000</v>
      </c>
      <c r="P1060" s="59"/>
      <c r="Q1060" s="59"/>
      <c r="R1060" s="4"/>
      <c r="U1060" s="29"/>
      <c r="V1060" s="133"/>
      <c r="X1060" s="29"/>
      <c r="Y1060" s="133"/>
      <c r="AA1060" s="126"/>
      <c r="AB1060" s="126"/>
      <c r="AC1060" s="131"/>
      <c r="AD1060" s="131"/>
      <c r="AE1060" s="133"/>
    </row>
    <row r="1061" spans="1:31" ht="16.5" thickBot="1" x14ac:dyDescent="0.3">
      <c r="A1061" s="82"/>
      <c r="B1061" s="77" t="s">
        <v>1110</v>
      </c>
      <c r="C1061" s="137" t="s">
        <v>2562</v>
      </c>
      <c r="D1061" s="137"/>
      <c r="E1061" s="137"/>
      <c r="F1061" s="137"/>
      <c r="G1061" s="137"/>
      <c r="H1061" s="137"/>
      <c r="I1061" s="36"/>
      <c r="J1061" s="40"/>
      <c r="K1061" s="36"/>
      <c r="L1061" s="40"/>
      <c r="M1061" s="36"/>
      <c r="N1061" s="54"/>
      <c r="O1061" s="44"/>
      <c r="P1061" s="70" t="s">
        <v>847</v>
      </c>
      <c r="Q1061" s="56" t="s">
        <v>847</v>
      </c>
      <c r="R1061" s="23"/>
      <c r="U1061" s="29"/>
      <c r="V1061" s="133"/>
      <c r="X1061" s="29"/>
      <c r="Y1061" s="133"/>
      <c r="AC1061" s="131"/>
      <c r="AD1061" s="131"/>
      <c r="AE1061" s="133"/>
    </row>
    <row r="1062" spans="1:31" ht="16.5" thickBot="1" x14ac:dyDescent="0.3">
      <c r="A1062" s="82"/>
      <c r="B1062" s="77" t="s">
        <v>1111</v>
      </c>
      <c r="C1062" s="138"/>
      <c r="D1062" s="138"/>
      <c r="E1062" s="138"/>
      <c r="F1062" s="138"/>
      <c r="G1062" s="138"/>
      <c r="H1062" s="138"/>
      <c r="I1062" s="36"/>
      <c r="J1062" s="40"/>
      <c r="K1062" s="36"/>
      <c r="L1062" s="40"/>
      <c r="M1062" s="36"/>
      <c r="N1062" s="54"/>
      <c r="O1062" s="44"/>
      <c r="P1062" s="70" t="s">
        <v>847</v>
      </c>
      <c r="Q1062" s="56" t="s">
        <v>847</v>
      </c>
      <c r="R1062" s="23"/>
      <c r="U1062" s="29"/>
      <c r="V1062" s="133"/>
      <c r="X1062" s="29"/>
      <c r="Y1062" s="133"/>
      <c r="AC1062" s="131"/>
      <c r="AD1062" s="131"/>
      <c r="AE1062" s="133"/>
    </row>
    <row r="1063" spans="1:31" ht="16.5" thickBot="1" x14ac:dyDescent="0.3">
      <c r="A1063" s="82"/>
      <c r="B1063" s="77" t="s">
        <v>1112</v>
      </c>
      <c r="C1063" s="138"/>
      <c r="D1063" s="138"/>
      <c r="E1063" s="138"/>
      <c r="F1063" s="138"/>
      <c r="G1063" s="138"/>
      <c r="H1063" s="138"/>
      <c r="I1063" s="36"/>
      <c r="J1063" s="40"/>
      <c r="K1063" s="36"/>
      <c r="L1063" s="40"/>
      <c r="M1063" s="36"/>
      <c r="N1063" s="54"/>
      <c r="O1063" s="44"/>
      <c r="P1063" s="70" t="s">
        <v>847</v>
      </c>
      <c r="Q1063" s="56" t="s">
        <v>847</v>
      </c>
      <c r="R1063" s="23"/>
      <c r="U1063" s="29"/>
      <c r="V1063" s="133"/>
      <c r="X1063" s="29"/>
      <c r="Y1063" s="133"/>
      <c r="AC1063" s="131"/>
      <c r="AD1063" s="131"/>
      <c r="AE1063" s="133"/>
    </row>
    <row r="1064" spans="1:31" ht="16.5" thickBot="1" x14ac:dyDescent="0.3">
      <c r="A1064" s="82"/>
      <c r="B1064" s="77" t="s">
        <v>1113</v>
      </c>
      <c r="C1064" s="138"/>
      <c r="D1064" s="138"/>
      <c r="E1064" s="138"/>
      <c r="F1064" s="138"/>
      <c r="G1064" s="138"/>
      <c r="H1064" s="138"/>
      <c r="I1064" s="36"/>
      <c r="J1064" s="40"/>
      <c r="K1064" s="36"/>
      <c r="L1064" s="40"/>
      <c r="M1064" s="36"/>
      <c r="N1064" s="54"/>
      <c r="O1064" s="44"/>
      <c r="P1064" s="70" t="s">
        <v>847</v>
      </c>
      <c r="Q1064" s="56" t="s">
        <v>847</v>
      </c>
      <c r="R1064" s="23"/>
      <c r="U1064" s="29"/>
      <c r="V1064" s="133"/>
      <c r="X1064" s="29"/>
      <c r="Y1064" s="133"/>
      <c r="AC1064" s="131"/>
      <c r="AD1064" s="131"/>
      <c r="AE1064" s="133"/>
    </row>
    <row r="1065" spans="1:31" ht="16.5" thickBot="1" x14ac:dyDescent="0.3">
      <c r="A1065" s="82"/>
      <c r="B1065" s="75" t="s">
        <v>1094</v>
      </c>
      <c r="C1065" s="139"/>
      <c r="D1065" s="139"/>
      <c r="E1065" s="139"/>
      <c r="F1065" s="139"/>
      <c r="G1065" s="139"/>
      <c r="H1065" s="139"/>
      <c r="I1065" s="36"/>
      <c r="J1065" s="40"/>
      <c r="K1065" s="36"/>
      <c r="L1065" s="40"/>
      <c r="M1065" s="36"/>
      <c r="N1065" s="54"/>
      <c r="O1065" s="44"/>
      <c r="P1065" s="70" t="s">
        <v>847</v>
      </c>
      <c r="Q1065" s="10" t="s">
        <v>847</v>
      </c>
      <c r="R1065" s="23"/>
      <c r="U1065" s="29"/>
      <c r="V1065" s="133"/>
      <c r="X1065" s="29"/>
      <c r="Y1065" s="133"/>
      <c r="AC1065" s="131"/>
      <c r="AD1065" s="131"/>
      <c r="AE1065" s="133"/>
    </row>
    <row r="1066" spans="1:31" ht="16.5" thickBot="1" x14ac:dyDescent="0.3">
      <c r="A1066" s="147" t="s">
        <v>73</v>
      </c>
      <c r="B1066" s="148"/>
      <c r="C1066" s="6">
        <v>500</v>
      </c>
      <c r="D1066" s="6">
        <v>2200</v>
      </c>
      <c r="E1066" s="6">
        <v>10900</v>
      </c>
      <c r="F1066" s="6">
        <v>10900</v>
      </c>
      <c r="G1066" s="6">
        <v>10900</v>
      </c>
      <c r="H1066" s="6">
        <v>10900</v>
      </c>
      <c r="I1066" s="143" t="s">
        <v>2569</v>
      </c>
      <c r="J1066" s="143"/>
      <c r="K1066" s="143"/>
      <c r="L1066" s="143"/>
      <c r="M1066" s="143"/>
      <c r="N1066" s="6">
        <f>SUM(N1067)</f>
        <v>76227</v>
      </c>
      <c r="O1066" s="6">
        <f>SUM(O1067)</f>
        <v>78985</v>
      </c>
      <c r="P1066" s="59"/>
      <c r="Q1066" s="59"/>
      <c r="R1066" s="4"/>
      <c r="U1066" s="29"/>
      <c r="V1066" s="133"/>
      <c r="X1066" s="29"/>
      <c r="Y1066" s="133"/>
      <c r="AA1066" s="126"/>
      <c r="AB1066" s="126"/>
      <c r="AC1066" s="131"/>
      <c r="AD1066" s="131"/>
      <c r="AE1066" s="133"/>
    </row>
    <row r="1067" spans="1:31" ht="16.5" thickBot="1" x14ac:dyDescent="0.3">
      <c r="A1067" s="82"/>
      <c r="B1067" s="77" t="s">
        <v>1114</v>
      </c>
      <c r="C1067" s="41">
        <v>500</v>
      </c>
      <c r="D1067" s="40">
        <v>2200</v>
      </c>
      <c r="E1067" s="41">
        <v>10900</v>
      </c>
      <c r="F1067" s="40">
        <v>10900</v>
      </c>
      <c r="G1067" s="41">
        <v>10900</v>
      </c>
      <c r="H1067" s="40">
        <v>10900</v>
      </c>
      <c r="I1067" s="36"/>
      <c r="J1067" s="40"/>
      <c r="K1067" s="36"/>
      <c r="L1067" s="40"/>
      <c r="M1067" s="36"/>
      <c r="N1067" s="40">
        <v>76227</v>
      </c>
      <c r="O1067" s="44">
        <v>78985</v>
      </c>
      <c r="P1067" s="70" t="s">
        <v>847</v>
      </c>
      <c r="Q1067" s="56" t="s">
        <v>847</v>
      </c>
      <c r="R1067" s="23"/>
      <c r="U1067" s="29"/>
      <c r="V1067" s="133"/>
      <c r="X1067" s="29"/>
      <c r="Y1067" s="133"/>
      <c r="AC1067" s="131"/>
      <c r="AD1067" s="131"/>
      <c r="AE1067" s="133"/>
    </row>
    <row r="1068" spans="1:31" ht="16.5" thickBot="1" x14ac:dyDescent="0.3">
      <c r="A1068" s="163" t="s">
        <v>0</v>
      </c>
      <c r="B1068" s="164"/>
      <c r="C1068" s="5">
        <v>0</v>
      </c>
      <c r="D1068" s="5">
        <v>527</v>
      </c>
      <c r="E1068" s="5">
        <v>527</v>
      </c>
      <c r="F1068" s="5">
        <v>527</v>
      </c>
      <c r="G1068" s="5">
        <v>527</v>
      </c>
      <c r="H1068" s="5">
        <v>527</v>
      </c>
      <c r="I1068" s="20">
        <v>0</v>
      </c>
      <c r="J1068" s="20">
        <v>0</v>
      </c>
      <c r="K1068" s="20">
        <v>0</v>
      </c>
      <c r="L1068" s="20">
        <v>0</v>
      </c>
      <c r="M1068" s="20">
        <v>0</v>
      </c>
      <c r="N1068" s="5">
        <f>SUM(N1069)</f>
        <v>34920.987979999998</v>
      </c>
      <c r="O1068" s="5">
        <f>SUM(O1069)</f>
        <v>34519.20897</v>
      </c>
      <c r="P1068" s="59"/>
      <c r="Q1068" s="74"/>
      <c r="R1068" s="22"/>
      <c r="U1068" s="29"/>
      <c r="V1068" s="133"/>
      <c r="X1068" s="29"/>
      <c r="Y1068" s="133"/>
      <c r="AA1068" s="126"/>
      <c r="AB1068" s="126"/>
      <c r="AC1068" s="131"/>
      <c r="AD1068" s="131"/>
      <c r="AE1068" s="133"/>
    </row>
    <row r="1069" spans="1:31" ht="32.25" thickBot="1" x14ac:dyDescent="0.3">
      <c r="A1069" s="81"/>
      <c r="B1069" s="79" t="s">
        <v>2599</v>
      </c>
      <c r="C1069" s="41">
        <v>0</v>
      </c>
      <c r="D1069" s="40">
        <v>527</v>
      </c>
      <c r="E1069" s="41">
        <v>527</v>
      </c>
      <c r="F1069" s="40">
        <v>527</v>
      </c>
      <c r="G1069" s="41">
        <v>527</v>
      </c>
      <c r="H1069" s="40">
        <v>527</v>
      </c>
      <c r="I1069" s="41">
        <v>0</v>
      </c>
      <c r="J1069" s="40">
        <v>0</v>
      </c>
      <c r="K1069" s="41">
        <v>0</v>
      </c>
      <c r="L1069" s="40">
        <v>0</v>
      </c>
      <c r="M1069" s="41">
        <v>0</v>
      </c>
      <c r="N1069" s="40">
        <v>34920.987979999998</v>
      </c>
      <c r="O1069" s="44">
        <v>34519.20897</v>
      </c>
      <c r="P1069" s="70" t="s">
        <v>847</v>
      </c>
      <c r="Q1069" s="10" t="s">
        <v>847</v>
      </c>
      <c r="R1069" s="27"/>
      <c r="U1069" s="29"/>
      <c r="V1069" s="133"/>
      <c r="X1069" s="29"/>
      <c r="Y1069" s="133"/>
      <c r="AC1069" s="131"/>
      <c r="AD1069" s="131"/>
      <c r="AE1069" s="133"/>
    </row>
    <row r="1070" spans="1:31" ht="16.5" thickBot="1" x14ac:dyDescent="0.3">
      <c r="A1070" s="147" t="s">
        <v>12</v>
      </c>
      <c r="B1070" s="148"/>
      <c r="C1070" s="5">
        <v>6500</v>
      </c>
      <c r="D1070" s="5">
        <v>15100</v>
      </c>
      <c r="E1070" s="5">
        <v>19600</v>
      </c>
      <c r="F1070" s="5">
        <v>19600</v>
      </c>
      <c r="G1070" s="5">
        <v>19600</v>
      </c>
      <c r="H1070" s="5">
        <v>19600</v>
      </c>
      <c r="I1070" s="20">
        <v>55</v>
      </c>
      <c r="J1070" s="20">
        <v>130</v>
      </c>
      <c r="K1070" s="20">
        <v>143</v>
      </c>
      <c r="L1070" s="20">
        <v>143</v>
      </c>
      <c r="M1070" s="20">
        <v>143</v>
      </c>
      <c r="N1070" s="5">
        <f>SUM(N1071)</f>
        <v>246500</v>
      </c>
      <c r="O1070" s="5">
        <f>SUM(O1071)</f>
        <v>284500</v>
      </c>
      <c r="P1070" s="59"/>
      <c r="Q1070" s="74"/>
      <c r="R1070" s="22"/>
      <c r="U1070" s="29"/>
      <c r="V1070" s="133"/>
      <c r="X1070" s="29"/>
      <c r="Y1070" s="133"/>
      <c r="AA1070" s="126"/>
      <c r="AB1070" s="126"/>
      <c r="AC1070" s="131"/>
      <c r="AD1070" s="131"/>
      <c r="AE1070" s="133"/>
    </row>
    <row r="1071" spans="1:31" ht="32.25" thickBot="1" x14ac:dyDescent="0.3">
      <c r="A1071" s="81"/>
      <c r="B1071" s="85" t="s">
        <v>2583</v>
      </c>
      <c r="C1071" s="41">
        <v>6500</v>
      </c>
      <c r="D1071" s="40">
        <v>15100</v>
      </c>
      <c r="E1071" s="41">
        <v>19600</v>
      </c>
      <c r="F1071" s="40">
        <v>19600</v>
      </c>
      <c r="G1071" s="41">
        <v>19600</v>
      </c>
      <c r="H1071" s="40">
        <v>19600</v>
      </c>
      <c r="I1071" s="91">
        <v>55</v>
      </c>
      <c r="J1071" s="92">
        <v>130</v>
      </c>
      <c r="K1071" s="91">
        <v>143</v>
      </c>
      <c r="L1071" s="92">
        <v>143</v>
      </c>
      <c r="M1071" s="91">
        <v>143</v>
      </c>
      <c r="N1071" s="40">
        <v>246500</v>
      </c>
      <c r="O1071" s="44">
        <v>284500</v>
      </c>
      <c r="P1071" s="3" t="s">
        <v>847</v>
      </c>
      <c r="Q1071" s="10" t="s">
        <v>847</v>
      </c>
      <c r="R1071" s="24" t="s">
        <v>2562</v>
      </c>
      <c r="U1071" s="29"/>
      <c r="V1071" s="133"/>
      <c r="X1071" s="29"/>
      <c r="Y1071" s="133"/>
      <c r="AC1071" s="131"/>
      <c r="AD1071" s="131"/>
      <c r="AE1071" s="133"/>
    </row>
    <row r="1072" spans="1:31" ht="16.5" thickBot="1" x14ac:dyDescent="0.3">
      <c r="A1072" s="147" t="s">
        <v>2945</v>
      </c>
      <c r="B1072" s="148"/>
      <c r="C1072" s="6">
        <f>SUM(C1073:C1082)+1</f>
        <v>7553</v>
      </c>
      <c r="D1072" s="6">
        <f>SUM(D1073:D1082)-1</f>
        <v>15098</v>
      </c>
      <c r="E1072" s="6">
        <f t="shared" ref="E1072:H1072" si="57">SUM(E1073:E1082)</f>
        <v>23626</v>
      </c>
      <c r="F1072" s="6">
        <f t="shared" si="57"/>
        <v>23626</v>
      </c>
      <c r="G1072" s="6">
        <f t="shared" si="57"/>
        <v>23626</v>
      </c>
      <c r="H1072" s="6">
        <f t="shared" si="57"/>
        <v>23626</v>
      </c>
      <c r="I1072" s="143" t="s">
        <v>2569</v>
      </c>
      <c r="J1072" s="143"/>
      <c r="K1072" s="143"/>
      <c r="L1072" s="143"/>
      <c r="M1072" s="143"/>
      <c r="N1072" s="6">
        <f>SUM(N1073:N1082)</f>
        <v>828288.55958999984</v>
      </c>
      <c r="O1072" s="6">
        <f>SUM(O1073:O1082)</f>
        <v>911030.59643000003</v>
      </c>
      <c r="P1072" s="59"/>
      <c r="Q1072" s="59"/>
      <c r="R1072" s="4"/>
      <c r="U1072" s="29"/>
      <c r="V1072" s="133"/>
      <c r="X1072" s="29"/>
      <c r="Y1072" s="133"/>
      <c r="AA1072" s="127"/>
      <c r="AB1072" s="127"/>
      <c r="AC1072" s="131"/>
      <c r="AD1072" s="131"/>
      <c r="AE1072" s="133"/>
    </row>
    <row r="1073" spans="1:31" ht="60.75" thickBot="1" x14ac:dyDescent="0.3">
      <c r="A1073" s="82"/>
      <c r="B1073" s="85" t="s">
        <v>2554</v>
      </c>
      <c r="C1073" s="41">
        <v>626</v>
      </c>
      <c r="D1073" s="40">
        <v>1969</v>
      </c>
      <c r="E1073" s="41">
        <v>3594</v>
      </c>
      <c r="F1073" s="40">
        <v>3594</v>
      </c>
      <c r="G1073" s="41">
        <v>3594</v>
      </c>
      <c r="H1073" s="40">
        <v>3594</v>
      </c>
      <c r="I1073" s="36"/>
      <c r="J1073" s="40"/>
      <c r="K1073" s="36"/>
      <c r="L1073" s="40"/>
      <c r="M1073" s="36"/>
      <c r="N1073" s="40">
        <v>24573.811539999999</v>
      </c>
      <c r="O1073" s="44">
        <v>29924.063619999997</v>
      </c>
      <c r="P1073" s="70" t="s">
        <v>3257</v>
      </c>
      <c r="Q1073" s="71" t="s">
        <v>990</v>
      </c>
      <c r="R1073" s="23"/>
      <c r="U1073" s="29"/>
      <c r="V1073" s="133"/>
      <c r="X1073" s="29"/>
      <c r="Y1073" s="133"/>
      <c r="AA1073" s="126"/>
      <c r="AB1073" s="126"/>
      <c r="AC1073" s="131"/>
      <c r="AD1073" s="131"/>
      <c r="AE1073" s="133"/>
    </row>
    <row r="1074" spans="1:31" ht="24.75" thickBot="1" x14ac:dyDescent="0.3">
      <c r="A1074" s="82"/>
      <c r="B1074" s="85"/>
      <c r="C1074" s="41"/>
      <c r="D1074" s="40"/>
      <c r="E1074" s="41"/>
      <c r="F1074" s="40"/>
      <c r="G1074" s="41"/>
      <c r="H1074" s="40"/>
      <c r="I1074" s="36"/>
      <c r="J1074" s="40"/>
      <c r="K1074" s="36"/>
      <c r="L1074" s="40"/>
      <c r="M1074" s="36"/>
      <c r="N1074" s="40"/>
      <c r="O1074" s="44"/>
      <c r="P1074" s="70" t="s">
        <v>3258</v>
      </c>
      <c r="Q1074" s="71" t="s">
        <v>991</v>
      </c>
      <c r="R1074" s="23"/>
      <c r="U1074" s="29"/>
      <c r="V1074" s="133"/>
      <c r="X1074" s="29"/>
      <c r="Y1074" s="133"/>
      <c r="AC1074" s="131"/>
      <c r="AD1074" s="131"/>
      <c r="AE1074" s="133"/>
    </row>
    <row r="1075" spans="1:31" ht="36.75" thickBot="1" x14ac:dyDescent="0.3">
      <c r="A1075" s="82"/>
      <c r="B1075" s="85" t="s">
        <v>2555</v>
      </c>
      <c r="C1075" s="41">
        <v>0</v>
      </c>
      <c r="D1075" s="40">
        <v>1567</v>
      </c>
      <c r="E1075" s="41">
        <v>4449</v>
      </c>
      <c r="F1075" s="40">
        <v>4449</v>
      </c>
      <c r="G1075" s="41">
        <v>4449</v>
      </c>
      <c r="H1075" s="40">
        <v>4449</v>
      </c>
      <c r="I1075" s="36"/>
      <c r="J1075" s="40"/>
      <c r="K1075" s="36"/>
      <c r="L1075" s="40"/>
      <c r="M1075" s="36"/>
      <c r="N1075" s="40">
        <v>26725.365100000003</v>
      </c>
      <c r="O1075" s="44">
        <v>30149.045499999997</v>
      </c>
      <c r="P1075" s="70" t="s">
        <v>3259</v>
      </c>
      <c r="Q1075" s="71" t="s">
        <v>992</v>
      </c>
      <c r="R1075" s="23"/>
      <c r="U1075" s="29"/>
      <c r="V1075" s="133"/>
      <c r="X1075" s="29"/>
      <c r="Y1075" s="133"/>
      <c r="AA1075" s="126"/>
      <c r="AB1075" s="126"/>
      <c r="AC1075" s="131"/>
      <c r="AD1075" s="131"/>
      <c r="AE1075" s="133"/>
    </row>
    <row r="1076" spans="1:31" ht="48.75" thickBot="1" x14ac:dyDescent="0.3">
      <c r="A1076" s="82"/>
      <c r="B1076" s="85"/>
      <c r="C1076" s="41"/>
      <c r="D1076" s="40"/>
      <c r="E1076" s="41"/>
      <c r="F1076" s="40"/>
      <c r="G1076" s="41"/>
      <c r="H1076" s="40"/>
      <c r="I1076" s="36"/>
      <c r="J1076" s="40"/>
      <c r="K1076" s="36"/>
      <c r="L1076" s="40"/>
      <c r="M1076" s="36"/>
      <c r="N1076" s="40"/>
      <c r="O1076" s="44"/>
      <c r="P1076" s="70" t="s">
        <v>3260</v>
      </c>
      <c r="Q1076" s="71" t="s">
        <v>993</v>
      </c>
      <c r="R1076" s="23"/>
      <c r="U1076" s="29"/>
      <c r="V1076" s="133"/>
      <c r="X1076" s="29"/>
      <c r="Y1076" s="133"/>
      <c r="AC1076" s="131"/>
      <c r="AD1076" s="131"/>
      <c r="AE1076" s="133"/>
    </row>
    <row r="1077" spans="1:31" ht="36.75" thickBot="1" x14ac:dyDescent="0.3">
      <c r="A1077" s="82"/>
      <c r="B1077" s="85" t="s">
        <v>2556</v>
      </c>
      <c r="C1077" s="41">
        <v>0</v>
      </c>
      <c r="D1077" s="40">
        <v>1426</v>
      </c>
      <c r="E1077" s="41">
        <v>2548</v>
      </c>
      <c r="F1077" s="40">
        <v>2548</v>
      </c>
      <c r="G1077" s="41">
        <v>2548</v>
      </c>
      <c r="H1077" s="40">
        <v>2548</v>
      </c>
      <c r="I1077" s="36"/>
      <c r="J1077" s="40"/>
      <c r="K1077" s="36"/>
      <c r="L1077" s="40"/>
      <c r="M1077" s="36"/>
      <c r="N1077" s="40">
        <v>15157.194029999997</v>
      </c>
      <c r="O1077" s="44">
        <v>15181.3685</v>
      </c>
      <c r="P1077" s="70" t="s">
        <v>3261</v>
      </c>
      <c r="Q1077" s="71" t="s">
        <v>993</v>
      </c>
      <c r="R1077" s="23"/>
      <c r="U1077" s="29"/>
      <c r="V1077" s="133"/>
      <c r="X1077" s="29"/>
      <c r="Y1077" s="133"/>
      <c r="AA1077" s="126"/>
      <c r="AB1077" s="126"/>
      <c r="AC1077" s="131"/>
      <c r="AD1077" s="131"/>
      <c r="AE1077" s="133"/>
    </row>
    <row r="1078" spans="1:31" ht="36.75" thickBot="1" x14ac:dyDescent="0.3">
      <c r="A1078" s="82"/>
      <c r="B1078" s="85"/>
      <c r="C1078" s="41"/>
      <c r="D1078" s="40"/>
      <c r="E1078" s="41"/>
      <c r="F1078" s="40"/>
      <c r="G1078" s="41"/>
      <c r="H1078" s="40"/>
      <c r="I1078" s="36"/>
      <c r="J1078" s="40"/>
      <c r="K1078" s="36"/>
      <c r="L1078" s="40"/>
      <c r="M1078" s="36"/>
      <c r="N1078" s="40"/>
      <c r="O1078" s="44"/>
      <c r="P1078" s="70" t="s">
        <v>3262</v>
      </c>
      <c r="Q1078" s="71" t="s">
        <v>994</v>
      </c>
      <c r="R1078" s="23"/>
      <c r="U1078" s="29"/>
      <c r="V1078" s="133"/>
      <c r="X1078" s="29"/>
      <c r="Y1078" s="133"/>
      <c r="AC1078" s="131"/>
      <c r="AD1078" s="131"/>
      <c r="AE1078" s="133"/>
    </row>
    <row r="1079" spans="1:31" ht="36.75" thickBot="1" x14ac:dyDescent="0.3">
      <c r="A1079" s="82"/>
      <c r="B1079" s="85"/>
      <c r="C1079" s="41"/>
      <c r="D1079" s="40"/>
      <c r="E1079" s="41"/>
      <c r="F1079" s="40"/>
      <c r="G1079" s="41"/>
      <c r="H1079" s="40"/>
      <c r="I1079" s="36"/>
      <c r="J1079" s="40"/>
      <c r="K1079" s="36"/>
      <c r="L1079" s="40"/>
      <c r="M1079" s="36"/>
      <c r="N1079" s="40"/>
      <c r="O1079" s="44"/>
      <c r="P1079" s="70" t="s">
        <v>3263</v>
      </c>
      <c r="Q1079" s="71" t="s">
        <v>995</v>
      </c>
      <c r="R1079" s="23"/>
      <c r="U1079" s="29"/>
      <c r="V1079" s="133"/>
      <c r="X1079" s="29"/>
      <c r="Y1079" s="133"/>
      <c r="AC1079" s="131"/>
      <c r="AD1079" s="131"/>
      <c r="AE1079" s="133"/>
    </row>
    <row r="1080" spans="1:31" ht="60.75" thickBot="1" x14ac:dyDescent="0.3">
      <c r="A1080" s="82"/>
      <c r="B1080" s="85" t="s">
        <v>2557</v>
      </c>
      <c r="C1080" s="41">
        <v>6553</v>
      </c>
      <c r="D1080" s="40">
        <v>7092</v>
      </c>
      <c r="E1080" s="41">
        <v>7599</v>
      </c>
      <c r="F1080" s="40">
        <v>7599</v>
      </c>
      <c r="G1080" s="41">
        <v>7599</v>
      </c>
      <c r="H1080" s="40">
        <v>7599</v>
      </c>
      <c r="I1080" s="36"/>
      <c r="J1080" s="40"/>
      <c r="K1080" s="36"/>
      <c r="L1080" s="40"/>
      <c r="M1080" s="36"/>
      <c r="N1080" s="40">
        <v>13796.471150000001</v>
      </c>
      <c r="O1080" s="44">
        <v>12586.684059999998</v>
      </c>
      <c r="P1080" s="70" t="s">
        <v>3264</v>
      </c>
      <c r="Q1080" s="71" t="s">
        <v>996</v>
      </c>
      <c r="R1080" s="23"/>
      <c r="U1080" s="29"/>
      <c r="V1080" s="133"/>
      <c r="X1080" s="29"/>
      <c r="Y1080" s="133"/>
      <c r="AA1080" s="126"/>
      <c r="AB1080" s="126"/>
      <c r="AC1080" s="131"/>
      <c r="AD1080" s="131"/>
      <c r="AE1080" s="133"/>
    </row>
    <row r="1081" spans="1:31" ht="32.25" thickBot="1" x14ac:dyDescent="0.3">
      <c r="A1081" s="82"/>
      <c r="B1081" s="85" t="s">
        <v>2558</v>
      </c>
      <c r="C1081" s="41">
        <v>0</v>
      </c>
      <c r="D1081" s="40">
        <v>0</v>
      </c>
      <c r="E1081" s="41">
        <v>0</v>
      </c>
      <c r="F1081" s="40">
        <v>0</v>
      </c>
      <c r="G1081" s="41">
        <v>0</v>
      </c>
      <c r="H1081" s="40">
        <v>0</v>
      </c>
      <c r="I1081" s="36"/>
      <c r="J1081" s="40"/>
      <c r="K1081" s="36"/>
      <c r="L1081" s="40"/>
      <c r="M1081" s="36"/>
      <c r="N1081" s="40">
        <v>711433.60142999992</v>
      </c>
      <c r="O1081" s="44">
        <v>777914.43779</v>
      </c>
      <c r="P1081" s="70" t="s">
        <v>3265</v>
      </c>
      <c r="Q1081" s="71" t="s">
        <v>997</v>
      </c>
      <c r="R1081" s="23"/>
      <c r="U1081" s="29"/>
      <c r="V1081" s="133"/>
      <c r="X1081" s="29"/>
      <c r="Y1081" s="133"/>
      <c r="AA1081" s="126"/>
      <c r="AB1081" s="126"/>
      <c r="AC1081" s="131"/>
      <c r="AD1081" s="131"/>
      <c r="AE1081" s="133"/>
    </row>
    <row r="1082" spans="1:31" ht="16.5" thickBot="1" x14ac:dyDescent="0.3">
      <c r="A1082" s="82"/>
      <c r="B1082" s="85" t="s">
        <v>1094</v>
      </c>
      <c r="C1082" s="41">
        <v>373</v>
      </c>
      <c r="D1082" s="40">
        <v>3045</v>
      </c>
      <c r="E1082" s="41">
        <v>5436</v>
      </c>
      <c r="F1082" s="40">
        <v>5436</v>
      </c>
      <c r="G1082" s="41">
        <v>5436</v>
      </c>
      <c r="H1082" s="40">
        <v>5436</v>
      </c>
      <c r="I1082" s="36"/>
      <c r="J1082" s="40"/>
      <c r="K1082" s="36"/>
      <c r="L1082" s="40"/>
      <c r="M1082" s="36"/>
      <c r="N1082" s="40">
        <v>36602.11634</v>
      </c>
      <c r="O1082" s="44">
        <v>45274.996960000004</v>
      </c>
      <c r="P1082" s="70" t="s">
        <v>848</v>
      </c>
      <c r="Q1082" s="10" t="s">
        <v>848</v>
      </c>
      <c r="R1082" s="23"/>
      <c r="U1082" s="29"/>
      <c r="V1082" s="133"/>
      <c r="X1082" s="29"/>
      <c r="Y1082" s="133"/>
      <c r="AA1082" s="126"/>
      <c r="AB1082" s="126"/>
      <c r="AC1082" s="131"/>
      <c r="AD1082" s="131"/>
      <c r="AE1082" s="133"/>
    </row>
    <row r="1083" spans="1:31" ht="16.5" thickBot="1" x14ac:dyDescent="0.3">
      <c r="A1083" s="147" t="s">
        <v>75</v>
      </c>
      <c r="B1083" s="148"/>
      <c r="C1083" s="6">
        <f>SUM(C1084:C1087)</f>
        <v>2800</v>
      </c>
      <c r="D1083" s="6">
        <f t="shared" ref="D1083:H1083" si="58">SUM(D1084:D1087)</f>
        <v>3485</v>
      </c>
      <c r="E1083" s="6">
        <f t="shared" si="58"/>
        <v>6583</v>
      </c>
      <c r="F1083" s="6">
        <f t="shared" si="58"/>
        <v>6583</v>
      </c>
      <c r="G1083" s="6">
        <f t="shared" si="58"/>
        <v>6583</v>
      </c>
      <c r="H1083" s="6">
        <f t="shared" si="58"/>
        <v>6583</v>
      </c>
      <c r="I1083" s="143" t="s">
        <v>2569</v>
      </c>
      <c r="J1083" s="143"/>
      <c r="K1083" s="143"/>
      <c r="L1083" s="143"/>
      <c r="M1083" s="143"/>
      <c r="N1083" s="6">
        <f>SUM(N1084:N1087)</f>
        <v>41448.409149999992</v>
      </c>
      <c r="O1083" s="6">
        <f>SUM(O1084:O1087)</f>
        <v>50929.985070000002</v>
      </c>
      <c r="P1083" s="59"/>
      <c r="Q1083" s="59"/>
      <c r="R1083" s="4"/>
      <c r="U1083" s="29"/>
      <c r="V1083" s="133"/>
      <c r="X1083" s="29"/>
      <c r="Y1083" s="133"/>
      <c r="AA1083" s="127"/>
      <c r="AB1083" s="127"/>
      <c r="AC1083" s="131"/>
      <c r="AD1083" s="131"/>
      <c r="AE1083" s="133"/>
    </row>
    <row r="1084" spans="1:31" ht="36.75" thickBot="1" x14ac:dyDescent="0.3">
      <c r="A1084" s="82"/>
      <c r="B1084" s="85" t="s">
        <v>2551</v>
      </c>
      <c r="C1084" s="41">
        <v>277</v>
      </c>
      <c r="D1084" s="40">
        <v>462</v>
      </c>
      <c r="E1084" s="41">
        <v>1200</v>
      </c>
      <c r="F1084" s="40">
        <v>1200</v>
      </c>
      <c r="G1084" s="41">
        <v>1200</v>
      </c>
      <c r="H1084" s="40">
        <v>1200</v>
      </c>
      <c r="I1084" s="36"/>
      <c r="J1084" s="40"/>
      <c r="K1084" s="36"/>
      <c r="L1084" s="40"/>
      <c r="M1084" s="36"/>
      <c r="N1084" s="40">
        <v>13079.443089999997</v>
      </c>
      <c r="O1084" s="44">
        <v>21529.99654</v>
      </c>
      <c r="P1084" s="70" t="s">
        <v>3251</v>
      </c>
      <c r="Q1084" s="71" t="s">
        <v>3256</v>
      </c>
      <c r="R1084" s="23"/>
      <c r="U1084" s="29"/>
      <c r="V1084" s="133"/>
      <c r="X1084" s="29"/>
      <c r="Y1084" s="133"/>
      <c r="AA1084" s="126"/>
      <c r="AB1084" s="126"/>
      <c r="AC1084" s="131"/>
      <c r="AD1084" s="131"/>
      <c r="AE1084" s="133"/>
    </row>
    <row r="1085" spans="1:31" ht="84.75" thickBot="1" x14ac:dyDescent="0.3">
      <c r="A1085" s="82"/>
      <c r="B1085" s="85" t="s">
        <v>2552</v>
      </c>
      <c r="C1085" s="41">
        <v>2218</v>
      </c>
      <c r="D1085" s="40">
        <v>2218</v>
      </c>
      <c r="E1085" s="41">
        <v>2878</v>
      </c>
      <c r="F1085" s="40">
        <v>2878</v>
      </c>
      <c r="G1085" s="41">
        <v>2878</v>
      </c>
      <c r="H1085" s="40">
        <v>2878</v>
      </c>
      <c r="I1085" s="36"/>
      <c r="J1085" s="40"/>
      <c r="K1085" s="36"/>
      <c r="L1085" s="40"/>
      <c r="M1085" s="36"/>
      <c r="N1085" s="40">
        <v>1917.9063500000002</v>
      </c>
      <c r="O1085" s="44">
        <v>4107.4541500000005</v>
      </c>
      <c r="P1085" s="70" t="s">
        <v>3252</v>
      </c>
      <c r="Q1085" s="19" t="s">
        <v>3255</v>
      </c>
      <c r="R1085" s="23"/>
      <c r="U1085" s="29"/>
      <c r="V1085" s="133"/>
      <c r="X1085" s="29"/>
      <c r="Y1085" s="133"/>
      <c r="AA1085" s="126"/>
      <c r="AB1085" s="126"/>
      <c r="AC1085" s="131"/>
      <c r="AD1085" s="131"/>
      <c r="AE1085" s="133"/>
    </row>
    <row r="1086" spans="1:31" ht="75.75" customHeight="1" thickBot="1" x14ac:dyDescent="0.3">
      <c r="A1086" s="82"/>
      <c r="B1086" s="85" t="s">
        <v>2553</v>
      </c>
      <c r="C1086" s="41">
        <v>305</v>
      </c>
      <c r="D1086" s="40">
        <v>305</v>
      </c>
      <c r="E1086" s="41">
        <v>305</v>
      </c>
      <c r="F1086" s="40">
        <v>305</v>
      </c>
      <c r="G1086" s="41">
        <v>305</v>
      </c>
      <c r="H1086" s="40">
        <v>305</v>
      </c>
      <c r="I1086" s="36"/>
      <c r="J1086" s="40"/>
      <c r="K1086" s="36"/>
      <c r="L1086" s="40"/>
      <c r="M1086" s="36"/>
      <c r="N1086" s="40">
        <v>2051.7463000000002</v>
      </c>
      <c r="O1086" s="44">
        <v>2272.7738799999997</v>
      </c>
      <c r="P1086" s="70" t="s">
        <v>3253</v>
      </c>
      <c r="Q1086" s="19" t="s">
        <v>3254</v>
      </c>
      <c r="R1086" s="23"/>
      <c r="U1086" s="29"/>
      <c r="V1086" s="133"/>
      <c r="X1086" s="29"/>
      <c r="Y1086" s="133"/>
      <c r="AA1086" s="126"/>
      <c r="AB1086" s="126"/>
      <c r="AC1086" s="131"/>
      <c r="AD1086" s="131"/>
      <c r="AE1086" s="133"/>
    </row>
    <row r="1087" spans="1:31" ht="16.5" thickBot="1" x14ac:dyDescent="0.3">
      <c r="A1087" s="82"/>
      <c r="B1087" s="85" t="s">
        <v>1094</v>
      </c>
      <c r="C1087" s="41">
        <v>0</v>
      </c>
      <c r="D1087" s="40">
        <v>500</v>
      </c>
      <c r="E1087" s="41">
        <v>2200</v>
      </c>
      <c r="F1087" s="40">
        <v>2200</v>
      </c>
      <c r="G1087" s="41">
        <v>2200</v>
      </c>
      <c r="H1087" s="40">
        <v>2200</v>
      </c>
      <c r="I1087" s="36"/>
      <c r="J1087" s="40"/>
      <c r="K1087" s="36"/>
      <c r="L1087" s="40"/>
      <c r="M1087" s="36"/>
      <c r="N1087" s="40">
        <v>24399.313409999999</v>
      </c>
      <c r="O1087" s="44">
        <v>23019.7605</v>
      </c>
      <c r="P1087" s="70" t="s">
        <v>848</v>
      </c>
      <c r="Q1087" s="10" t="s">
        <v>848</v>
      </c>
      <c r="R1087" s="23"/>
      <c r="U1087" s="29"/>
      <c r="V1087" s="133"/>
      <c r="X1087" s="29"/>
      <c r="Y1087" s="133"/>
      <c r="AA1087" s="126"/>
      <c r="AB1087" s="126"/>
      <c r="AC1087" s="131"/>
      <c r="AD1087" s="131"/>
      <c r="AE1087" s="133"/>
    </row>
    <row r="1088" spans="1:31" ht="16.5" thickBot="1" x14ac:dyDescent="0.3">
      <c r="A1088" s="147" t="s">
        <v>11</v>
      </c>
      <c r="B1088" s="148"/>
      <c r="C1088" s="5">
        <v>0</v>
      </c>
      <c r="D1088" s="5">
        <v>230</v>
      </c>
      <c r="E1088" s="5">
        <v>230</v>
      </c>
      <c r="F1088" s="5">
        <v>230</v>
      </c>
      <c r="G1088" s="5">
        <v>230</v>
      </c>
      <c r="H1088" s="5">
        <v>230</v>
      </c>
      <c r="I1088" s="20">
        <v>0</v>
      </c>
      <c r="J1088" s="20">
        <v>-1</v>
      </c>
      <c r="K1088" s="20">
        <v>-1</v>
      </c>
      <c r="L1088" s="20">
        <v>-1</v>
      </c>
      <c r="M1088" s="20">
        <v>-1</v>
      </c>
      <c r="N1088" s="5">
        <f>SUM(N1089:N1094)</f>
        <v>1931.1886300000001</v>
      </c>
      <c r="O1088" s="5">
        <f>SUM(O1089:O1094)</f>
        <v>1949.5328900000002</v>
      </c>
      <c r="P1088" s="59"/>
      <c r="Q1088" s="74"/>
      <c r="R1088" s="22"/>
      <c r="U1088" s="29"/>
      <c r="V1088" s="133"/>
      <c r="X1088" s="29"/>
      <c r="Y1088" s="133"/>
      <c r="AA1088" s="127"/>
      <c r="AB1088" s="127"/>
      <c r="AC1088" s="131"/>
      <c r="AD1088" s="131"/>
      <c r="AE1088" s="133"/>
    </row>
    <row r="1089" spans="1:31" ht="24.75" thickBot="1" x14ac:dyDescent="0.3">
      <c r="A1089" s="81"/>
      <c r="B1089" s="75" t="s">
        <v>2808</v>
      </c>
      <c r="C1089" s="137" t="s">
        <v>2562</v>
      </c>
      <c r="D1089" s="137"/>
      <c r="E1089" s="137"/>
      <c r="F1089" s="137"/>
      <c r="G1089" s="137"/>
      <c r="H1089" s="137"/>
      <c r="I1089" s="140" t="s">
        <v>2562</v>
      </c>
      <c r="J1089" s="140"/>
      <c r="K1089" s="140"/>
      <c r="L1089" s="140"/>
      <c r="M1089" s="140"/>
      <c r="N1089" s="43">
        <v>264.92366000000004</v>
      </c>
      <c r="O1089" s="44">
        <v>263.46109000000001</v>
      </c>
      <c r="P1089" s="66" t="s">
        <v>2954</v>
      </c>
      <c r="Q1089" s="17" t="s">
        <v>2958</v>
      </c>
      <c r="R1089" s="144" t="s">
        <v>2562</v>
      </c>
      <c r="U1089" s="29"/>
      <c r="V1089" s="133"/>
      <c r="X1089" s="29"/>
      <c r="Y1089" s="133"/>
      <c r="AA1089" s="126"/>
      <c r="AB1089" s="126"/>
      <c r="AC1089" s="131"/>
      <c r="AD1089" s="131"/>
      <c r="AE1089" s="133"/>
    </row>
    <row r="1090" spans="1:31" ht="24.75" thickBot="1" x14ac:dyDescent="0.3">
      <c r="A1090" s="81"/>
      <c r="B1090" s="75"/>
      <c r="C1090" s="138"/>
      <c r="D1090" s="138"/>
      <c r="E1090" s="138"/>
      <c r="F1090" s="138"/>
      <c r="G1090" s="138"/>
      <c r="H1090" s="138"/>
      <c r="I1090" s="141"/>
      <c r="J1090" s="141"/>
      <c r="K1090" s="141"/>
      <c r="L1090" s="141"/>
      <c r="M1090" s="141"/>
      <c r="N1090" s="43"/>
      <c r="O1090" s="44"/>
      <c r="P1090" s="55" t="s">
        <v>1225</v>
      </c>
      <c r="Q1090" s="17" t="s">
        <v>2960</v>
      </c>
      <c r="R1090" s="145"/>
      <c r="U1090" s="29"/>
      <c r="V1090" s="133"/>
      <c r="X1090" s="29"/>
      <c r="Y1090" s="133"/>
      <c r="AC1090" s="131"/>
      <c r="AD1090" s="131"/>
      <c r="AE1090" s="133"/>
    </row>
    <row r="1091" spans="1:31" ht="24.75" thickBot="1" x14ac:dyDescent="0.3">
      <c r="A1091" s="81"/>
      <c r="B1091" s="75" t="s">
        <v>2807</v>
      </c>
      <c r="C1091" s="138"/>
      <c r="D1091" s="138"/>
      <c r="E1091" s="138"/>
      <c r="F1091" s="138"/>
      <c r="G1091" s="138"/>
      <c r="H1091" s="138"/>
      <c r="I1091" s="141"/>
      <c r="J1091" s="141"/>
      <c r="K1091" s="141"/>
      <c r="L1091" s="141"/>
      <c r="M1091" s="141"/>
      <c r="N1091" s="43">
        <v>374.61020999999994</v>
      </c>
      <c r="O1091" s="44">
        <v>375.36484999999999</v>
      </c>
      <c r="P1091" s="66" t="s">
        <v>2955</v>
      </c>
      <c r="Q1091" s="17" t="s">
        <v>2959</v>
      </c>
      <c r="R1091" s="145"/>
      <c r="U1091" s="29"/>
      <c r="V1091" s="133"/>
      <c r="X1091" s="29"/>
      <c r="Y1091" s="133"/>
      <c r="AA1091" s="126"/>
      <c r="AB1091" s="126"/>
      <c r="AC1091" s="131"/>
      <c r="AD1091" s="131"/>
      <c r="AE1091" s="133"/>
    </row>
    <row r="1092" spans="1:31" ht="32.25" thickBot="1" x14ac:dyDescent="0.3">
      <c r="A1092" s="81"/>
      <c r="B1092" s="75" t="s">
        <v>2949</v>
      </c>
      <c r="C1092" s="138"/>
      <c r="D1092" s="138"/>
      <c r="E1092" s="138"/>
      <c r="F1092" s="138"/>
      <c r="G1092" s="138"/>
      <c r="H1092" s="138"/>
      <c r="I1092" s="141"/>
      <c r="J1092" s="141"/>
      <c r="K1092" s="141"/>
      <c r="L1092" s="141"/>
      <c r="M1092" s="141"/>
      <c r="N1092" s="43">
        <v>425.53734000000003</v>
      </c>
      <c r="O1092" s="44">
        <v>462.14578</v>
      </c>
      <c r="P1092" s="66" t="s">
        <v>2956</v>
      </c>
      <c r="Q1092" s="17" t="s">
        <v>2961</v>
      </c>
      <c r="R1092" s="145"/>
      <c r="U1092" s="29"/>
      <c r="V1092" s="133"/>
      <c r="X1092" s="29"/>
      <c r="Y1092" s="133"/>
      <c r="AA1092" s="126"/>
      <c r="AB1092" s="126"/>
      <c r="AC1092" s="131"/>
      <c r="AD1092" s="131"/>
      <c r="AE1092" s="133"/>
    </row>
    <row r="1093" spans="1:31" ht="24.75" thickBot="1" x14ac:dyDescent="0.3">
      <c r="A1093" s="81"/>
      <c r="B1093" s="75"/>
      <c r="C1093" s="138"/>
      <c r="D1093" s="138"/>
      <c r="E1093" s="138"/>
      <c r="F1093" s="138"/>
      <c r="G1093" s="138"/>
      <c r="H1093" s="138"/>
      <c r="I1093" s="141"/>
      <c r="J1093" s="141"/>
      <c r="K1093" s="141"/>
      <c r="L1093" s="141"/>
      <c r="M1093" s="141"/>
      <c r="N1093" s="43"/>
      <c r="O1093" s="44"/>
      <c r="P1093" s="66" t="s">
        <v>2957</v>
      </c>
      <c r="Q1093" s="17" t="s">
        <v>2962</v>
      </c>
      <c r="R1093" s="145"/>
      <c r="U1093" s="29"/>
      <c r="V1093" s="133"/>
      <c r="X1093" s="29"/>
      <c r="Y1093" s="133"/>
      <c r="AC1093" s="131"/>
      <c r="AD1093" s="131"/>
      <c r="AE1093" s="133"/>
    </row>
    <row r="1094" spans="1:31" ht="16.5" thickBot="1" x14ac:dyDescent="0.3">
      <c r="A1094" s="81"/>
      <c r="B1094" s="75" t="s">
        <v>1094</v>
      </c>
      <c r="C1094" s="139"/>
      <c r="D1094" s="139"/>
      <c r="E1094" s="139"/>
      <c r="F1094" s="139"/>
      <c r="G1094" s="139"/>
      <c r="H1094" s="139"/>
      <c r="I1094" s="142"/>
      <c r="J1094" s="142"/>
      <c r="K1094" s="142"/>
      <c r="L1094" s="142"/>
      <c r="M1094" s="142"/>
      <c r="N1094" s="43">
        <v>866.11741999999992</v>
      </c>
      <c r="O1094" s="44">
        <v>848.56117000000017</v>
      </c>
      <c r="P1094" s="55" t="s">
        <v>848</v>
      </c>
      <c r="Q1094" s="17" t="s">
        <v>848</v>
      </c>
      <c r="R1094" s="146"/>
      <c r="U1094" s="29"/>
      <c r="V1094" s="133"/>
      <c r="X1094" s="29"/>
      <c r="Y1094" s="133"/>
      <c r="AA1094" s="126"/>
      <c r="AB1094" s="126"/>
      <c r="AC1094" s="131"/>
      <c r="AD1094" s="131"/>
      <c r="AE1094" s="133"/>
    </row>
    <row r="1095" spans="1:31" ht="16.5" thickBot="1" x14ac:dyDescent="0.3">
      <c r="A1095" s="147" t="s">
        <v>4</v>
      </c>
      <c r="B1095" s="148"/>
      <c r="C1095" s="25">
        <v>0</v>
      </c>
      <c r="D1095" s="25">
        <v>0</v>
      </c>
      <c r="E1095" s="25">
        <v>283</v>
      </c>
      <c r="F1095" s="25">
        <v>283</v>
      </c>
      <c r="G1095" s="25">
        <v>283</v>
      </c>
      <c r="H1095" s="25">
        <v>283</v>
      </c>
      <c r="I1095" s="26">
        <v>0</v>
      </c>
      <c r="J1095" s="26">
        <v>0</v>
      </c>
      <c r="K1095" s="26">
        <v>0</v>
      </c>
      <c r="L1095" s="26">
        <v>0</v>
      </c>
      <c r="M1095" s="26">
        <v>0</v>
      </c>
      <c r="N1095" s="5">
        <f>SUM(N1096:N1099)</f>
        <v>1416.0316499999999</v>
      </c>
      <c r="O1095" s="5">
        <f>SUM(O1096:O1099)</f>
        <v>1735.7346499999999</v>
      </c>
      <c r="P1095" s="59"/>
      <c r="Q1095" s="74"/>
      <c r="R1095" s="22"/>
      <c r="U1095" s="29"/>
      <c r="V1095" s="133"/>
      <c r="X1095" s="29"/>
      <c r="Y1095" s="133"/>
      <c r="AA1095" s="127"/>
      <c r="AB1095" s="127"/>
      <c r="AC1095" s="131"/>
      <c r="AD1095" s="131"/>
      <c r="AE1095" s="133"/>
    </row>
    <row r="1096" spans="1:31" ht="16.5" thickBot="1" x14ac:dyDescent="0.3">
      <c r="A1096" s="81"/>
      <c r="B1096" s="76" t="s">
        <v>2806</v>
      </c>
      <c r="C1096" s="137" t="s">
        <v>2562</v>
      </c>
      <c r="D1096" s="137"/>
      <c r="E1096" s="137"/>
      <c r="F1096" s="137"/>
      <c r="G1096" s="137"/>
      <c r="H1096" s="137"/>
      <c r="I1096" s="140" t="s">
        <v>2562</v>
      </c>
      <c r="J1096" s="140"/>
      <c r="K1096" s="140"/>
      <c r="L1096" s="140"/>
      <c r="M1096" s="140"/>
      <c r="N1096" s="43">
        <v>946.41900999999984</v>
      </c>
      <c r="O1096" s="44">
        <v>1117.0041799999999</v>
      </c>
      <c r="P1096" s="66" t="s">
        <v>2963</v>
      </c>
      <c r="Q1096" s="12" t="s">
        <v>1182</v>
      </c>
      <c r="R1096" s="144" t="s">
        <v>2562</v>
      </c>
      <c r="U1096" s="29"/>
      <c r="V1096" s="133"/>
      <c r="X1096" s="29"/>
      <c r="Y1096" s="133"/>
      <c r="AA1096" s="126"/>
      <c r="AB1096" s="126"/>
      <c r="AC1096" s="131"/>
      <c r="AD1096" s="131"/>
      <c r="AE1096" s="133"/>
    </row>
    <row r="1097" spans="1:31" ht="24.75" thickBot="1" x14ac:dyDescent="0.3">
      <c r="A1097" s="81"/>
      <c r="B1097" s="75"/>
      <c r="C1097" s="138"/>
      <c r="D1097" s="138"/>
      <c r="E1097" s="138"/>
      <c r="F1097" s="138"/>
      <c r="G1097" s="138"/>
      <c r="H1097" s="138"/>
      <c r="I1097" s="141"/>
      <c r="J1097" s="141"/>
      <c r="K1097" s="141"/>
      <c r="L1097" s="141"/>
      <c r="M1097" s="141"/>
      <c r="N1097" s="43"/>
      <c r="O1097" s="44"/>
      <c r="P1097" s="66" t="s">
        <v>2964</v>
      </c>
      <c r="Q1097" s="13" t="s">
        <v>1183</v>
      </c>
      <c r="R1097" s="145"/>
      <c r="U1097" s="29"/>
      <c r="V1097" s="133"/>
      <c r="X1097" s="29"/>
      <c r="Y1097" s="133"/>
      <c r="AC1097" s="131"/>
      <c r="AD1097" s="131"/>
      <c r="AE1097" s="133"/>
    </row>
    <row r="1098" spans="1:31" ht="36.75" thickBot="1" x14ac:dyDescent="0.3">
      <c r="A1098" s="81"/>
      <c r="B1098" s="75"/>
      <c r="C1098" s="138"/>
      <c r="D1098" s="138"/>
      <c r="E1098" s="138"/>
      <c r="F1098" s="138"/>
      <c r="G1098" s="138"/>
      <c r="H1098" s="138"/>
      <c r="I1098" s="141"/>
      <c r="J1098" s="141"/>
      <c r="K1098" s="141"/>
      <c r="L1098" s="141"/>
      <c r="M1098" s="141"/>
      <c r="N1098" s="43"/>
      <c r="O1098" s="44"/>
      <c r="P1098" s="66" t="s">
        <v>2965</v>
      </c>
      <c r="Q1098" s="13" t="s">
        <v>1183</v>
      </c>
      <c r="R1098" s="145"/>
      <c r="U1098" s="29"/>
      <c r="V1098" s="133"/>
      <c r="X1098" s="29"/>
      <c r="Y1098" s="133"/>
      <c r="AC1098" s="131"/>
      <c r="AD1098" s="131"/>
      <c r="AE1098" s="133"/>
    </row>
    <row r="1099" spans="1:31" ht="16.5" thickBot="1" x14ac:dyDescent="0.3">
      <c r="A1099" s="81"/>
      <c r="B1099" s="75" t="s">
        <v>1094</v>
      </c>
      <c r="C1099" s="139"/>
      <c r="D1099" s="139"/>
      <c r="E1099" s="139"/>
      <c r="F1099" s="139"/>
      <c r="G1099" s="139"/>
      <c r="H1099" s="139"/>
      <c r="I1099" s="142"/>
      <c r="J1099" s="142"/>
      <c r="K1099" s="142"/>
      <c r="L1099" s="142"/>
      <c r="M1099" s="142"/>
      <c r="N1099" s="43">
        <v>469.61264</v>
      </c>
      <c r="O1099" s="44">
        <v>618.73046999999997</v>
      </c>
      <c r="P1099" s="55" t="s">
        <v>848</v>
      </c>
      <c r="Q1099" s="10" t="s">
        <v>848</v>
      </c>
      <c r="R1099" s="146"/>
      <c r="U1099" s="29"/>
      <c r="V1099" s="133"/>
      <c r="X1099" s="29"/>
      <c r="Y1099" s="133"/>
      <c r="AA1099" s="126"/>
      <c r="AB1099" s="126"/>
      <c r="AC1099" s="131"/>
      <c r="AD1099" s="131"/>
      <c r="AE1099" s="133"/>
    </row>
    <row r="1100" spans="1:31" ht="16.5" thickBot="1" x14ac:dyDescent="0.3">
      <c r="A1100" s="147" t="s">
        <v>76</v>
      </c>
      <c r="B1100" s="148"/>
      <c r="C1100" s="6">
        <f>SUM(C1101:C1111)</f>
        <v>36100</v>
      </c>
      <c r="D1100" s="6">
        <f t="shared" ref="D1100:H1100" si="59">SUM(D1101:D1111)</f>
        <v>49232</v>
      </c>
      <c r="E1100" s="6">
        <f t="shared" si="59"/>
        <v>65177</v>
      </c>
      <c r="F1100" s="6">
        <f t="shared" si="59"/>
        <v>35373</v>
      </c>
      <c r="G1100" s="6">
        <f t="shared" si="59"/>
        <v>35373</v>
      </c>
      <c r="H1100" s="6">
        <f t="shared" si="59"/>
        <v>35373</v>
      </c>
      <c r="I1100" s="143" t="s">
        <v>2569</v>
      </c>
      <c r="J1100" s="143"/>
      <c r="K1100" s="143"/>
      <c r="L1100" s="143"/>
      <c r="M1100" s="143"/>
      <c r="N1100" s="86">
        <f>SUM(N1101:N1111)</f>
        <v>1675980.4317299998</v>
      </c>
      <c r="O1100" s="86">
        <v>1754372.12439</v>
      </c>
      <c r="P1100" s="59"/>
      <c r="Q1100" s="59"/>
      <c r="R1100" s="4"/>
      <c r="U1100" s="29"/>
      <c r="V1100" s="133"/>
      <c r="X1100" s="29"/>
      <c r="Y1100" s="133"/>
      <c r="AA1100" s="127"/>
      <c r="AB1100" s="127"/>
      <c r="AC1100" s="131"/>
      <c r="AD1100" s="131"/>
      <c r="AE1100" s="133"/>
    </row>
    <row r="1101" spans="1:31" ht="36.75" thickBot="1" x14ac:dyDescent="0.3">
      <c r="A1101" s="81"/>
      <c r="B1101" s="85" t="s">
        <v>2582</v>
      </c>
      <c r="C1101" s="41">
        <v>0</v>
      </c>
      <c r="D1101" s="40">
        <v>538</v>
      </c>
      <c r="E1101" s="41">
        <v>3194</v>
      </c>
      <c r="F1101" s="40">
        <v>3194</v>
      </c>
      <c r="G1101" s="41">
        <v>3194</v>
      </c>
      <c r="H1101" s="40">
        <v>3194</v>
      </c>
      <c r="I1101" s="36"/>
      <c r="J1101" s="40"/>
      <c r="K1101" s="36"/>
      <c r="L1101" s="40"/>
      <c r="M1101" s="36"/>
      <c r="N1101" s="40">
        <v>1031327.50966</v>
      </c>
      <c r="O1101" s="121" t="s">
        <v>2830</v>
      </c>
      <c r="P1101" s="70" t="s">
        <v>3266</v>
      </c>
      <c r="Q1101" s="71" t="s">
        <v>998</v>
      </c>
      <c r="R1101" s="23"/>
      <c r="U1101" s="29"/>
      <c r="V1101" s="133"/>
      <c r="X1101" s="29"/>
      <c r="Y1101" s="133"/>
      <c r="AC1101" s="131"/>
      <c r="AD1101" s="131"/>
      <c r="AE1101" s="133"/>
    </row>
    <row r="1102" spans="1:31" ht="24.75" thickBot="1" x14ac:dyDescent="0.3">
      <c r="A1102" s="81"/>
      <c r="B1102" s="85"/>
      <c r="C1102" s="41"/>
      <c r="D1102" s="40"/>
      <c r="E1102" s="41"/>
      <c r="F1102" s="40"/>
      <c r="G1102" s="41"/>
      <c r="H1102" s="40"/>
      <c r="I1102" s="36"/>
      <c r="J1102" s="40"/>
      <c r="K1102" s="36"/>
      <c r="L1102" s="40"/>
      <c r="M1102" s="36"/>
      <c r="N1102" s="40"/>
      <c r="O1102" s="44"/>
      <c r="P1102" s="70" t="s">
        <v>3267</v>
      </c>
      <c r="Q1102" s="71" t="s">
        <v>999</v>
      </c>
      <c r="R1102" s="23"/>
      <c r="U1102" s="29"/>
      <c r="V1102" s="133"/>
      <c r="X1102" s="29"/>
      <c r="Y1102" s="133"/>
      <c r="AC1102" s="131"/>
      <c r="AD1102" s="131"/>
      <c r="AE1102" s="133"/>
    </row>
    <row r="1103" spans="1:31" ht="26.25" customHeight="1" thickBot="1" x14ac:dyDescent="0.3">
      <c r="A1103" s="81"/>
      <c r="B1103" s="77" t="s">
        <v>2581</v>
      </c>
      <c r="C1103" s="41">
        <v>0</v>
      </c>
      <c r="D1103" s="40">
        <v>36</v>
      </c>
      <c r="E1103" s="41">
        <v>213</v>
      </c>
      <c r="F1103" s="40">
        <v>213</v>
      </c>
      <c r="G1103" s="41">
        <v>213</v>
      </c>
      <c r="H1103" s="40">
        <v>213</v>
      </c>
      <c r="I1103" s="36"/>
      <c r="J1103" s="40"/>
      <c r="K1103" s="36"/>
      <c r="L1103" s="40"/>
      <c r="M1103" s="36"/>
      <c r="N1103" s="40">
        <v>48878.796320000009</v>
      </c>
      <c r="O1103" s="121" t="s">
        <v>2830</v>
      </c>
      <c r="P1103" s="70" t="s">
        <v>3268</v>
      </c>
      <c r="Q1103" s="71" t="s">
        <v>3276</v>
      </c>
      <c r="R1103" s="23"/>
      <c r="U1103" s="29"/>
      <c r="V1103" s="133"/>
      <c r="X1103" s="29"/>
      <c r="Y1103" s="133"/>
      <c r="AC1103" s="131"/>
      <c r="AD1103" s="131"/>
      <c r="AE1103" s="133"/>
    </row>
    <row r="1104" spans="1:31" ht="36.75" thickBot="1" x14ac:dyDescent="0.3">
      <c r="A1104" s="81"/>
      <c r="B1104" s="85" t="s">
        <v>2580</v>
      </c>
      <c r="C1104" s="41">
        <v>36100</v>
      </c>
      <c r="D1104" s="40">
        <v>46124</v>
      </c>
      <c r="E1104" s="41">
        <v>54199</v>
      </c>
      <c r="F1104" s="40">
        <v>24395</v>
      </c>
      <c r="G1104" s="41">
        <v>24395</v>
      </c>
      <c r="H1104" s="40">
        <v>24395</v>
      </c>
      <c r="I1104" s="36"/>
      <c r="J1104" s="40"/>
      <c r="K1104" s="36"/>
      <c r="L1104" s="40"/>
      <c r="M1104" s="36"/>
      <c r="N1104" s="40">
        <v>468838.90512000001</v>
      </c>
      <c r="O1104" s="44">
        <v>491728.00404000003</v>
      </c>
      <c r="P1104" s="70" t="s">
        <v>3269</v>
      </c>
      <c r="Q1104" s="71" t="s">
        <v>1000</v>
      </c>
      <c r="R1104" s="23"/>
      <c r="U1104" s="29"/>
      <c r="V1104" s="133"/>
      <c r="X1104" s="29"/>
      <c r="Y1104" s="133"/>
      <c r="AA1104" s="126"/>
      <c r="AB1104" s="126"/>
      <c r="AC1104" s="131"/>
      <c r="AD1104" s="131"/>
      <c r="AE1104" s="133"/>
    </row>
    <row r="1105" spans="1:31" ht="24.75" thickBot="1" x14ac:dyDescent="0.3">
      <c r="A1105" s="81"/>
      <c r="B1105" s="85"/>
      <c r="C1105" s="41"/>
      <c r="D1105" s="40"/>
      <c r="E1105" s="41"/>
      <c r="F1105" s="40"/>
      <c r="G1105" s="41"/>
      <c r="H1105" s="40"/>
      <c r="I1105" s="36"/>
      <c r="J1105" s="40"/>
      <c r="K1105" s="36"/>
      <c r="L1105" s="40"/>
      <c r="M1105" s="36"/>
      <c r="N1105" s="40"/>
      <c r="O1105" s="44"/>
      <c r="P1105" s="70" t="s">
        <v>3270</v>
      </c>
      <c r="Q1105" s="71" t="s">
        <v>274</v>
      </c>
      <c r="R1105" s="23"/>
      <c r="U1105" s="29"/>
      <c r="V1105" s="133"/>
      <c r="X1105" s="29"/>
      <c r="Y1105" s="133"/>
      <c r="AC1105" s="131"/>
      <c r="AD1105" s="131"/>
      <c r="AE1105" s="133"/>
    </row>
    <row r="1106" spans="1:31" ht="26.25" customHeight="1" thickBot="1" x14ac:dyDescent="0.3">
      <c r="A1106" s="81"/>
      <c r="B1106" s="85"/>
      <c r="C1106" s="41"/>
      <c r="D1106" s="40"/>
      <c r="E1106" s="41"/>
      <c r="F1106" s="40"/>
      <c r="G1106" s="41"/>
      <c r="H1106" s="40"/>
      <c r="I1106" s="36"/>
      <c r="J1106" s="40"/>
      <c r="K1106" s="36"/>
      <c r="L1106" s="40"/>
      <c r="M1106" s="36"/>
      <c r="N1106" s="40"/>
      <c r="O1106" s="44"/>
      <c r="P1106" s="70" t="s">
        <v>3271</v>
      </c>
      <c r="Q1106" s="71" t="s">
        <v>1001</v>
      </c>
      <c r="R1106" s="23"/>
      <c r="U1106" s="29"/>
      <c r="V1106" s="133"/>
      <c r="X1106" s="29"/>
      <c r="Y1106" s="133"/>
      <c r="AC1106" s="131"/>
      <c r="AD1106" s="131"/>
      <c r="AE1106" s="133"/>
    </row>
    <row r="1107" spans="1:31" ht="24.75" thickBot="1" x14ac:dyDescent="0.3">
      <c r="A1107" s="81"/>
      <c r="B1107" s="77" t="s">
        <v>2579</v>
      </c>
      <c r="C1107" s="41">
        <v>0</v>
      </c>
      <c r="D1107" s="40">
        <v>1577</v>
      </c>
      <c r="E1107" s="41">
        <v>1788</v>
      </c>
      <c r="F1107" s="40">
        <v>1788</v>
      </c>
      <c r="G1107" s="41">
        <v>1788</v>
      </c>
      <c r="H1107" s="40">
        <v>1788</v>
      </c>
      <c r="I1107" s="36"/>
      <c r="J1107" s="40"/>
      <c r="K1107" s="36"/>
      <c r="L1107" s="40"/>
      <c r="M1107" s="36"/>
      <c r="N1107" s="40">
        <v>20793.84071</v>
      </c>
      <c r="O1107" s="44">
        <v>5669.9181300000009</v>
      </c>
      <c r="P1107" s="70" t="s">
        <v>3272</v>
      </c>
      <c r="Q1107" s="71" t="s">
        <v>516</v>
      </c>
      <c r="R1107" s="23"/>
      <c r="U1107" s="29"/>
      <c r="V1107" s="133"/>
      <c r="X1107" s="29"/>
      <c r="Y1107" s="133"/>
      <c r="AA1107" s="126"/>
      <c r="AB1107" s="126"/>
      <c r="AC1107" s="131"/>
      <c r="AD1107" s="131"/>
      <c r="AE1107" s="133"/>
    </row>
    <row r="1108" spans="1:31" ht="16.5" thickBot="1" x14ac:dyDescent="0.3">
      <c r="A1108" s="81"/>
      <c r="B1108" s="85" t="s">
        <v>2578</v>
      </c>
      <c r="C1108" s="41">
        <v>0</v>
      </c>
      <c r="D1108" s="40">
        <v>65</v>
      </c>
      <c r="E1108" s="41">
        <v>135</v>
      </c>
      <c r="F1108" s="40">
        <v>135</v>
      </c>
      <c r="G1108" s="41">
        <v>135</v>
      </c>
      <c r="H1108" s="40">
        <v>135</v>
      </c>
      <c r="I1108" s="36"/>
      <c r="J1108" s="40"/>
      <c r="K1108" s="36"/>
      <c r="L1108" s="40"/>
      <c r="M1108" s="36"/>
      <c r="N1108" s="40">
        <v>1865.4954299999999</v>
      </c>
      <c r="O1108" s="44">
        <v>2125.49143</v>
      </c>
      <c r="P1108" s="70" t="s">
        <v>3273</v>
      </c>
      <c r="Q1108" s="71" t="s">
        <v>122</v>
      </c>
      <c r="R1108" s="23"/>
      <c r="U1108" s="29"/>
      <c r="V1108" s="133"/>
      <c r="X1108" s="29"/>
      <c r="Y1108" s="133"/>
      <c r="AA1108" s="126"/>
      <c r="AB1108" s="126"/>
      <c r="AC1108" s="131"/>
      <c r="AD1108" s="131"/>
      <c r="AE1108" s="133"/>
    </row>
    <row r="1109" spans="1:31" ht="16.5" thickBot="1" x14ac:dyDescent="0.3">
      <c r="A1109" s="81"/>
      <c r="B1109" s="85"/>
      <c r="C1109" s="41"/>
      <c r="D1109" s="40"/>
      <c r="E1109" s="41"/>
      <c r="F1109" s="40"/>
      <c r="G1109" s="41"/>
      <c r="H1109" s="40"/>
      <c r="I1109" s="36"/>
      <c r="J1109" s="40"/>
      <c r="K1109" s="36"/>
      <c r="L1109" s="40"/>
      <c r="M1109" s="36"/>
      <c r="N1109" s="40"/>
      <c r="O1109" s="44"/>
      <c r="P1109" s="70" t="s">
        <v>3274</v>
      </c>
      <c r="Q1109" s="71" t="s">
        <v>1002</v>
      </c>
      <c r="R1109" s="23"/>
      <c r="U1109" s="29"/>
      <c r="V1109" s="133"/>
      <c r="X1109" s="29"/>
      <c r="Y1109" s="133"/>
      <c r="AC1109" s="131"/>
      <c r="AD1109" s="131"/>
      <c r="AE1109" s="133"/>
    </row>
    <row r="1110" spans="1:31" ht="25.5" customHeight="1" thickBot="1" x14ac:dyDescent="0.3">
      <c r="A1110" s="81"/>
      <c r="B1110" s="85"/>
      <c r="C1110" s="41"/>
      <c r="D1110" s="40"/>
      <c r="E1110" s="41"/>
      <c r="F1110" s="40"/>
      <c r="G1110" s="41"/>
      <c r="H1110" s="40"/>
      <c r="I1110" s="36"/>
      <c r="J1110" s="40"/>
      <c r="K1110" s="36"/>
      <c r="L1110" s="40"/>
      <c r="M1110" s="36"/>
      <c r="N1110" s="40"/>
      <c r="O1110" s="44"/>
      <c r="P1110" s="70" t="s">
        <v>3275</v>
      </c>
      <c r="Q1110" s="71" t="s">
        <v>1003</v>
      </c>
      <c r="R1110" s="23"/>
      <c r="U1110" s="29"/>
      <c r="V1110" s="133"/>
      <c r="X1110" s="29"/>
      <c r="Y1110" s="133"/>
      <c r="AC1110" s="131"/>
      <c r="AD1110" s="131"/>
      <c r="AE1110" s="133"/>
    </row>
    <row r="1111" spans="1:31" ht="16.5" thickBot="1" x14ac:dyDescent="0.3">
      <c r="A1111" s="81"/>
      <c r="B1111" s="75" t="s">
        <v>1094</v>
      </c>
      <c r="C1111" s="41">
        <v>0</v>
      </c>
      <c r="D1111" s="40">
        <v>892</v>
      </c>
      <c r="E1111" s="41">
        <v>5648</v>
      </c>
      <c r="F1111" s="40">
        <v>5648</v>
      </c>
      <c r="G1111" s="41">
        <v>5648</v>
      </c>
      <c r="H1111" s="40">
        <v>5648</v>
      </c>
      <c r="I1111" s="36"/>
      <c r="J1111" s="40"/>
      <c r="K1111" s="36"/>
      <c r="L1111" s="40"/>
      <c r="M1111" s="36"/>
      <c r="N1111" s="40">
        <v>104275.88449</v>
      </c>
      <c r="O1111" s="44">
        <v>142078.49527000001</v>
      </c>
      <c r="P1111" s="70" t="s">
        <v>848</v>
      </c>
      <c r="Q1111" s="10" t="s">
        <v>848</v>
      </c>
      <c r="R1111" s="23"/>
      <c r="U1111" s="29"/>
      <c r="V1111" s="133"/>
      <c r="X1111" s="29"/>
      <c r="Y1111" s="133"/>
      <c r="AA1111" s="126"/>
      <c r="AB1111" s="126"/>
      <c r="AC1111" s="131"/>
      <c r="AD1111" s="131"/>
      <c r="AE1111" s="133"/>
    </row>
    <row r="1112" spans="1:31" ht="16.5" thickBot="1" x14ac:dyDescent="0.3">
      <c r="A1112" s="147" t="s">
        <v>70</v>
      </c>
      <c r="B1112" s="148"/>
      <c r="C1112" s="6">
        <f>SUM(C1113:C1122)</f>
        <v>6567</v>
      </c>
      <c r="D1112" s="6">
        <f t="shared" ref="D1112:H1112" si="60">SUM(D1113:D1122)</f>
        <v>9285</v>
      </c>
      <c r="E1112" s="6">
        <f t="shared" si="60"/>
        <v>16270</v>
      </c>
      <c r="F1112" s="6">
        <f t="shared" si="60"/>
        <v>16270</v>
      </c>
      <c r="G1112" s="6">
        <f t="shared" si="60"/>
        <v>16270</v>
      </c>
      <c r="H1112" s="6">
        <f t="shared" si="60"/>
        <v>16270</v>
      </c>
      <c r="I1112" s="143" t="s">
        <v>2569</v>
      </c>
      <c r="J1112" s="143"/>
      <c r="K1112" s="143"/>
      <c r="L1112" s="143"/>
      <c r="M1112" s="143"/>
      <c r="N1112" s="6">
        <f>SUM(N1113:N1122)</f>
        <v>23352.380440000004</v>
      </c>
      <c r="O1112" s="6">
        <f>SUM(O1113:O1122)</f>
        <v>22567.344199999989</v>
      </c>
      <c r="P1112" s="59"/>
      <c r="Q1112" s="59"/>
      <c r="R1112" s="4"/>
      <c r="U1112" s="29"/>
      <c r="V1112" s="133"/>
      <c r="X1112" s="29"/>
      <c r="Y1112" s="133"/>
      <c r="AA1112" s="127"/>
      <c r="AB1112" s="127"/>
      <c r="AC1112" s="131"/>
      <c r="AD1112" s="131"/>
      <c r="AE1112" s="133"/>
    </row>
    <row r="1113" spans="1:31" ht="16.5" thickBot="1" x14ac:dyDescent="0.3">
      <c r="A1113" s="82"/>
      <c r="B1113" s="77" t="s">
        <v>2295</v>
      </c>
      <c r="C1113" s="41">
        <v>12</v>
      </c>
      <c r="D1113" s="40">
        <v>463</v>
      </c>
      <c r="E1113" s="41">
        <v>2890</v>
      </c>
      <c r="F1113" s="40">
        <v>2890</v>
      </c>
      <c r="G1113" s="41">
        <v>2890</v>
      </c>
      <c r="H1113" s="40">
        <v>2890</v>
      </c>
      <c r="I1113" s="36"/>
      <c r="J1113" s="40"/>
      <c r="K1113" s="36"/>
      <c r="L1113" s="40"/>
      <c r="M1113" s="36"/>
      <c r="N1113" s="43">
        <v>20749.352500000005</v>
      </c>
      <c r="O1113" s="44">
        <v>16389.721679999999</v>
      </c>
      <c r="P1113" s="70" t="s">
        <v>935</v>
      </c>
      <c r="Q1113" s="71" t="s">
        <v>936</v>
      </c>
      <c r="R1113" s="23"/>
      <c r="U1113" s="29"/>
      <c r="V1113" s="133"/>
      <c r="X1113" s="29"/>
      <c r="Y1113" s="133"/>
      <c r="AA1113" s="126"/>
      <c r="AB1113" s="126"/>
      <c r="AC1113" s="131"/>
      <c r="AD1113" s="131"/>
      <c r="AE1113" s="133"/>
    </row>
    <row r="1114" spans="1:31" ht="24.75" thickBot="1" x14ac:dyDescent="0.3">
      <c r="A1114" s="82"/>
      <c r="B1114" s="77"/>
      <c r="C1114" s="41"/>
      <c r="D1114" s="40"/>
      <c r="E1114" s="41"/>
      <c r="F1114" s="40"/>
      <c r="G1114" s="41"/>
      <c r="H1114" s="40"/>
      <c r="I1114" s="36"/>
      <c r="J1114" s="40"/>
      <c r="K1114" s="36"/>
      <c r="L1114" s="40"/>
      <c r="M1114" s="36"/>
      <c r="N1114" s="43"/>
      <c r="O1114" s="44"/>
      <c r="P1114" s="70" t="s">
        <v>937</v>
      </c>
      <c r="Q1114" s="71" t="s">
        <v>938</v>
      </c>
      <c r="R1114" s="23"/>
      <c r="U1114" s="29"/>
      <c r="V1114" s="133"/>
      <c r="X1114" s="29"/>
      <c r="Y1114" s="133"/>
      <c r="AC1114" s="131"/>
      <c r="AD1114" s="131"/>
      <c r="AE1114" s="133"/>
    </row>
    <row r="1115" spans="1:31" ht="24.75" thickBot="1" x14ac:dyDescent="0.3">
      <c r="A1115" s="82"/>
      <c r="B1115" s="77" t="s">
        <v>2331</v>
      </c>
      <c r="C1115" s="41">
        <v>6157</v>
      </c>
      <c r="D1115" s="40">
        <v>7187</v>
      </c>
      <c r="E1115" s="41">
        <v>8807</v>
      </c>
      <c r="F1115" s="40">
        <v>8807</v>
      </c>
      <c r="G1115" s="41">
        <v>8807</v>
      </c>
      <c r="H1115" s="40">
        <v>8807</v>
      </c>
      <c r="I1115" s="36"/>
      <c r="J1115" s="40"/>
      <c r="K1115" s="36"/>
      <c r="L1115" s="40"/>
      <c r="M1115" s="36"/>
      <c r="N1115" s="43">
        <v>6958.4670199999991</v>
      </c>
      <c r="O1115" s="44">
        <v>6327.1677099999988</v>
      </c>
      <c r="P1115" s="70" t="s">
        <v>939</v>
      </c>
      <c r="Q1115" s="71" t="s">
        <v>940</v>
      </c>
      <c r="R1115" s="23"/>
      <c r="U1115" s="29"/>
      <c r="V1115" s="133"/>
      <c r="X1115" s="29"/>
      <c r="Y1115" s="133"/>
      <c r="AA1115" s="126"/>
      <c r="AB1115" s="126"/>
      <c r="AC1115" s="131"/>
      <c r="AD1115" s="131"/>
      <c r="AE1115" s="133"/>
    </row>
    <row r="1116" spans="1:31" ht="24.75" thickBot="1" x14ac:dyDescent="0.3">
      <c r="A1116" s="82"/>
      <c r="B1116" s="77"/>
      <c r="C1116" s="41"/>
      <c r="D1116" s="40"/>
      <c r="E1116" s="41"/>
      <c r="F1116" s="40"/>
      <c r="G1116" s="41"/>
      <c r="H1116" s="40"/>
      <c r="I1116" s="36"/>
      <c r="J1116" s="40"/>
      <c r="K1116" s="36"/>
      <c r="L1116" s="40"/>
      <c r="M1116" s="36"/>
      <c r="N1116" s="43"/>
      <c r="O1116" s="44"/>
      <c r="P1116" s="70" t="s">
        <v>941</v>
      </c>
      <c r="Q1116" s="71" t="s">
        <v>942</v>
      </c>
      <c r="R1116" s="23"/>
      <c r="U1116" s="29"/>
      <c r="V1116" s="133"/>
      <c r="X1116" s="29"/>
      <c r="Y1116" s="133"/>
      <c r="AC1116" s="131"/>
      <c r="AD1116" s="131"/>
      <c r="AE1116" s="133"/>
    </row>
    <row r="1117" spans="1:31" ht="24.75" thickBot="1" x14ac:dyDescent="0.3">
      <c r="A1117" s="82"/>
      <c r="B1117" s="77"/>
      <c r="C1117" s="41"/>
      <c r="D1117" s="40"/>
      <c r="E1117" s="41"/>
      <c r="F1117" s="40"/>
      <c r="G1117" s="41"/>
      <c r="H1117" s="40"/>
      <c r="I1117" s="36"/>
      <c r="J1117" s="40"/>
      <c r="K1117" s="36"/>
      <c r="L1117" s="40"/>
      <c r="M1117" s="36"/>
      <c r="N1117" s="43"/>
      <c r="O1117" s="44"/>
      <c r="P1117" s="70" t="s">
        <v>943</v>
      </c>
      <c r="Q1117" s="71" t="s">
        <v>944</v>
      </c>
      <c r="R1117" s="23"/>
      <c r="U1117" s="29"/>
      <c r="V1117" s="133"/>
      <c r="X1117" s="29"/>
      <c r="Y1117" s="133"/>
      <c r="AC1117" s="131"/>
      <c r="AD1117" s="131"/>
      <c r="AE1117" s="133"/>
    </row>
    <row r="1118" spans="1:31" ht="16.5" thickBot="1" x14ac:dyDescent="0.3">
      <c r="A1118" s="82"/>
      <c r="B1118" s="77" t="s">
        <v>2549</v>
      </c>
      <c r="C1118" s="41">
        <v>13</v>
      </c>
      <c r="D1118" s="40">
        <v>109</v>
      </c>
      <c r="E1118" s="41">
        <v>247</v>
      </c>
      <c r="F1118" s="40">
        <v>247</v>
      </c>
      <c r="G1118" s="41">
        <v>247</v>
      </c>
      <c r="H1118" s="40">
        <v>247</v>
      </c>
      <c r="I1118" s="36"/>
      <c r="J1118" s="40"/>
      <c r="K1118" s="36"/>
      <c r="L1118" s="40"/>
      <c r="M1118" s="36"/>
      <c r="N1118" s="43">
        <v>-18202.684590000001</v>
      </c>
      <c r="O1118" s="44">
        <v>-16414.392750000006</v>
      </c>
      <c r="P1118" s="70" t="s">
        <v>945</v>
      </c>
      <c r="Q1118" s="71" t="s">
        <v>946</v>
      </c>
      <c r="R1118" s="23"/>
      <c r="U1118" s="29"/>
      <c r="V1118" s="133"/>
      <c r="X1118" s="29"/>
      <c r="Y1118" s="133"/>
      <c r="AA1118" s="126"/>
      <c r="AB1118" s="126"/>
      <c r="AC1118" s="131"/>
      <c r="AD1118" s="131"/>
      <c r="AE1118" s="133"/>
    </row>
    <row r="1119" spans="1:31" ht="36.75" thickBot="1" x14ac:dyDescent="0.3">
      <c r="A1119" s="82"/>
      <c r="B1119" s="77"/>
      <c r="C1119" s="41"/>
      <c r="D1119" s="40"/>
      <c r="E1119" s="41"/>
      <c r="F1119" s="40"/>
      <c r="G1119" s="41"/>
      <c r="H1119" s="40"/>
      <c r="I1119" s="36"/>
      <c r="J1119" s="40"/>
      <c r="K1119" s="36"/>
      <c r="L1119" s="40"/>
      <c r="M1119" s="36"/>
      <c r="N1119" s="43"/>
      <c r="O1119" s="44"/>
      <c r="P1119" s="70" t="s">
        <v>947</v>
      </c>
      <c r="Q1119" s="71" t="s">
        <v>275</v>
      </c>
      <c r="R1119" s="23"/>
      <c r="U1119" s="29"/>
      <c r="V1119" s="133"/>
      <c r="X1119" s="29"/>
      <c r="Y1119" s="133"/>
      <c r="AC1119" s="131"/>
      <c r="AD1119" s="131"/>
      <c r="AE1119" s="133"/>
    </row>
    <row r="1120" spans="1:31" ht="36.75" thickBot="1" x14ac:dyDescent="0.3">
      <c r="A1120" s="82"/>
      <c r="B1120" s="77" t="s">
        <v>2297</v>
      </c>
      <c r="C1120" s="41">
        <v>17</v>
      </c>
      <c r="D1120" s="40">
        <v>180</v>
      </c>
      <c r="E1120" s="41">
        <v>180</v>
      </c>
      <c r="F1120" s="40">
        <v>180</v>
      </c>
      <c r="G1120" s="41">
        <v>180</v>
      </c>
      <c r="H1120" s="40">
        <v>180</v>
      </c>
      <c r="I1120" s="36"/>
      <c r="J1120" s="40"/>
      <c r="K1120" s="36"/>
      <c r="L1120" s="40"/>
      <c r="M1120" s="36"/>
      <c r="N1120" s="43">
        <v>3315.8780600000005</v>
      </c>
      <c r="O1120" s="44">
        <v>3402.18426</v>
      </c>
      <c r="P1120" s="70" t="s">
        <v>948</v>
      </c>
      <c r="Q1120" s="71" t="s">
        <v>122</v>
      </c>
      <c r="R1120" s="23"/>
      <c r="U1120" s="29"/>
      <c r="V1120" s="133"/>
      <c r="X1120" s="29"/>
      <c r="Y1120" s="133"/>
      <c r="AA1120" s="126"/>
      <c r="AB1120" s="126"/>
      <c r="AC1120" s="131"/>
      <c r="AD1120" s="131"/>
      <c r="AE1120" s="133"/>
    </row>
    <row r="1121" spans="1:31" ht="24.75" thickBot="1" x14ac:dyDescent="0.3">
      <c r="A1121" s="82"/>
      <c r="B1121" s="77"/>
      <c r="C1121" s="41"/>
      <c r="D1121" s="40"/>
      <c r="E1121" s="41"/>
      <c r="F1121" s="40"/>
      <c r="G1121" s="41"/>
      <c r="H1121" s="40"/>
      <c r="I1121" s="36"/>
      <c r="J1121" s="40"/>
      <c r="K1121" s="36"/>
      <c r="L1121" s="40"/>
      <c r="M1121" s="36"/>
      <c r="N1121" s="43"/>
      <c r="O1121" s="44"/>
      <c r="P1121" s="70" t="s">
        <v>949</v>
      </c>
      <c r="Q1121" s="71" t="s">
        <v>516</v>
      </c>
      <c r="R1121" s="23"/>
      <c r="U1121" s="29"/>
      <c r="V1121" s="133"/>
      <c r="X1121" s="29"/>
      <c r="Y1121" s="133"/>
      <c r="AC1121" s="131"/>
      <c r="AD1121" s="131"/>
      <c r="AE1121" s="133"/>
    </row>
    <row r="1122" spans="1:31" ht="16.5" thickBot="1" x14ac:dyDescent="0.3">
      <c r="A1122" s="82"/>
      <c r="B1122" s="75" t="s">
        <v>1094</v>
      </c>
      <c r="C1122" s="41">
        <v>368</v>
      </c>
      <c r="D1122" s="40">
        <v>1346</v>
      </c>
      <c r="E1122" s="41">
        <v>4146</v>
      </c>
      <c r="F1122" s="40">
        <v>4146</v>
      </c>
      <c r="G1122" s="41">
        <v>4146</v>
      </c>
      <c r="H1122" s="40">
        <v>4146</v>
      </c>
      <c r="I1122" s="36"/>
      <c r="J1122" s="40"/>
      <c r="K1122" s="36"/>
      <c r="L1122" s="40"/>
      <c r="M1122" s="36"/>
      <c r="N1122" s="43">
        <v>10531.36745</v>
      </c>
      <c r="O1122" s="44">
        <v>12862.663299999998</v>
      </c>
      <c r="P1122" s="70" t="s">
        <v>848</v>
      </c>
      <c r="Q1122" s="10" t="s">
        <v>848</v>
      </c>
      <c r="R1122" s="23"/>
      <c r="U1122" s="29"/>
      <c r="V1122" s="133"/>
      <c r="X1122" s="29"/>
      <c r="Y1122" s="133"/>
      <c r="AA1122" s="126"/>
      <c r="AB1122" s="126"/>
      <c r="AC1122" s="131"/>
      <c r="AD1122" s="131"/>
      <c r="AE1122" s="133"/>
    </row>
    <row r="1126" spans="1:31" x14ac:dyDescent="0.25">
      <c r="C1126" s="134" t="s">
        <v>2948</v>
      </c>
      <c r="D1126" s="134"/>
      <c r="E1126" s="134"/>
      <c r="F1126" s="134"/>
      <c r="G1126" s="134"/>
      <c r="H1126" s="134"/>
      <c r="I1126" s="134"/>
      <c r="J1126" s="134"/>
    </row>
    <row r="1128" spans="1:31" x14ac:dyDescent="0.25">
      <c r="C1128" s="29"/>
      <c r="D1128" s="29"/>
      <c r="E1128" s="29"/>
      <c r="F1128" s="29"/>
      <c r="G1128" s="29"/>
      <c r="H1128" s="29"/>
    </row>
  </sheetData>
  <mergeCells count="235">
    <mergeCell ref="A109:B109"/>
    <mergeCell ref="A186:B186"/>
    <mergeCell ref="A213:B213"/>
    <mergeCell ref="I1083:M1083"/>
    <mergeCell ref="I409:M409"/>
    <mergeCell ref="I511:M511"/>
    <mergeCell ref="F108:H108"/>
    <mergeCell ref="I619:M619"/>
    <mergeCell ref="C743:H746"/>
    <mergeCell ref="I743:M746"/>
    <mergeCell ref="A579:B579"/>
    <mergeCell ref="A542:B542"/>
    <mergeCell ref="A491:B491"/>
    <mergeCell ref="A452:B452"/>
    <mergeCell ref="A522:B522"/>
    <mergeCell ref="A129:B129"/>
    <mergeCell ref="C839:H865"/>
    <mergeCell ref="I506:M506"/>
    <mergeCell ref="A903:B903"/>
    <mergeCell ref="A891:B891"/>
    <mergeCell ref="A946:B946"/>
    <mergeCell ref="A133:B133"/>
    <mergeCell ref="A142:B142"/>
    <mergeCell ref="A182:B182"/>
    <mergeCell ref="A2:B3"/>
    <mergeCell ref="F95:H95"/>
    <mergeCell ref="F96:H96"/>
    <mergeCell ref="F99:H99"/>
    <mergeCell ref="F100:H100"/>
    <mergeCell ref="F101:H101"/>
    <mergeCell ref="F103:H103"/>
    <mergeCell ref="F105:H105"/>
    <mergeCell ref="F107:H107"/>
    <mergeCell ref="A86:B86"/>
    <mergeCell ref="A35:B35"/>
    <mergeCell ref="A54:B54"/>
    <mergeCell ref="A55:B55"/>
    <mergeCell ref="A57:B57"/>
    <mergeCell ref="C4:H4"/>
    <mergeCell ref="A87:B87"/>
    <mergeCell ref="A4:B4"/>
    <mergeCell ref="I1112:M1112"/>
    <mergeCell ref="I1028:M1028"/>
    <mergeCell ref="I87:M87"/>
    <mergeCell ref="I1100:M1100"/>
    <mergeCell ref="I213:M213"/>
    <mergeCell ref="I938:M938"/>
    <mergeCell ref="I891:M891"/>
    <mergeCell ref="I922:M922"/>
    <mergeCell ref="I903:M903"/>
    <mergeCell ref="I946:M946"/>
    <mergeCell ref="I919:M919"/>
    <mergeCell ref="I109:M109"/>
    <mergeCell ref="I318:M318"/>
    <mergeCell ref="I491:M491"/>
    <mergeCell ref="I1033:M1033"/>
    <mergeCell ref="I1066:M1066"/>
    <mergeCell ref="I236:M236"/>
    <mergeCell ref="I999:M999"/>
    <mergeCell ref="I1060:M1060"/>
    <mergeCell ref="I1072:M1072"/>
    <mergeCell ref="I142:M142"/>
    <mergeCell ref="I293:M293"/>
    <mergeCell ref="I824:M827"/>
    <mergeCell ref="R824:R827"/>
    <mergeCell ref="I183:M185"/>
    <mergeCell ref="I737:M741"/>
    <mergeCell ref="I579:M579"/>
    <mergeCell ref="I444:M446"/>
    <mergeCell ref="I518:M521"/>
    <mergeCell ref="P492:P494"/>
    <mergeCell ref="I129:M129"/>
    <mergeCell ref="I613:M618"/>
    <mergeCell ref="I170:M181"/>
    <mergeCell ref="I759:M759"/>
    <mergeCell ref="I309:M309"/>
    <mergeCell ref="I327:M327"/>
    <mergeCell ref="I588:M588"/>
    <mergeCell ref="I261:M261"/>
    <mergeCell ref="R155:R157"/>
    <mergeCell ref="R304:R308"/>
    <mergeCell ref="R737:R741"/>
    <mergeCell ref="R743:R746"/>
    <mergeCell ref="R613:R618"/>
    <mergeCell ref="R733:R735"/>
    <mergeCell ref="R518:R521"/>
    <mergeCell ref="I801:M801"/>
    <mergeCell ref="A154:B154"/>
    <mergeCell ref="I733:M735"/>
    <mergeCell ref="I709:M709"/>
    <mergeCell ref="I677:M677"/>
    <mergeCell ref="I633:M633"/>
    <mergeCell ref="I664:M664"/>
    <mergeCell ref="A646:B646"/>
    <mergeCell ref="A150:B150"/>
    <mergeCell ref="A158:B158"/>
    <mergeCell ref="I54:M54"/>
    <mergeCell ref="R444:R446"/>
    <mergeCell ref="I155:M157"/>
    <mergeCell ref="C448:H451"/>
    <mergeCell ref="I448:M451"/>
    <mergeCell ref="P497:P498"/>
    <mergeCell ref="P499:P500"/>
    <mergeCell ref="P501:P502"/>
    <mergeCell ref="I542:M542"/>
    <mergeCell ref="I424:M424"/>
    <mergeCell ref="I452:M452"/>
    <mergeCell ref="I522:M522"/>
    <mergeCell ref="C518:H521"/>
    <mergeCell ref="R448:R451"/>
    <mergeCell ref="I133:M133"/>
    <mergeCell ref="R170:R181"/>
    <mergeCell ref="R183:R185"/>
    <mergeCell ref="C453:H490"/>
    <mergeCell ref="I57:M57"/>
    <mergeCell ref="I277:M277"/>
    <mergeCell ref="I150:M150"/>
    <mergeCell ref="I86:M86"/>
    <mergeCell ref="I186:M186"/>
    <mergeCell ref="I95:M95"/>
    <mergeCell ref="A919:B919"/>
    <mergeCell ref="A922:B922"/>
    <mergeCell ref="A938:B938"/>
    <mergeCell ref="A633:B633"/>
    <mergeCell ref="A664:B664"/>
    <mergeCell ref="A677:B677"/>
    <mergeCell ref="A424:B424"/>
    <mergeCell ref="A709:B709"/>
    <mergeCell ref="A801:B801"/>
    <mergeCell ref="A759:B759"/>
    <mergeCell ref="A804:B804"/>
    <mergeCell ref="A828:B828"/>
    <mergeCell ref="A834:B834"/>
    <mergeCell ref="A736:B736"/>
    <mergeCell ref="A838:B838"/>
    <mergeCell ref="A866:B866"/>
    <mergeCell ref="A742:B742"/>
    <mergeCell ref="A443:B443"/>
    <mergeCell ref="A447:B447"/>
    <mergeCell ref="A517:B517"/>
    <mergeCell ref="A732:B732"/>
    <mergeCell ref="A619:B619"/>
    <mergeCell ref="A588:B588"/>
    <mergeCell ref="A1100:B1100"/>
    <mergeCell ref="A1112:B1112"/>
    <mergeCell ref="A1028:B1028"/>
    <mergeCell ref="A1060:B1060"/>
    <mergeCell ref="A1066:B1066"/>
    <mergeCell ref="A1033:B1033"/>
    <mergeCell ref="A1083:B1083"/>
    <mergeCell ref="A1072:B1072"/>
    <mergeCell ref="A1070:B1070"/>
    <mergeCell ref="A1068:B1068"/>
    <mergeCell ref="R867:R890"/>
    <mergeCell ref="A747:B747"/>
    <mergeCell ref="C748:H758"/>
    <mergeCell ref="I748:M758"/>
    <mergeCell ref="R748:R758"/>
    <mergeCell ref="C304:H308"/>
    <mergeCell ref="I304:M308"/>
    <mergeCell ref="A95:B95"/>
    <mergeCell ref="A999:B999"/>
    <mergeCell ref="A236:B236"/>
    <mergeCell ref="A506:B506"/>
    <mergeCell ref="A624:B624"/>
    <mergeCell ref="A309:B309"/>
    <mergeCell ref="A325:B325"/>
    <mergeCell ref="A318:B318"/>
    <mergeCell ref="A327:B327"/>
    <mergeCell ref="A261:B261"/>
    <mergeCell ref="A277:B277"/>
    <mergeCell ref="A511:B511"/>
    <mergeCell ref="C444:H446"/>
    <mergeCell ref="A293:B293"/>
    <mergeCell ref="A823:B823"/>
    <mergeCell ref="A169:B169"/>
    <mergeCell ref="A612:B612"/>
    <mergeCell ref="C801:H801"/>
    <mergeCell ref="I624:M624"/>
    <mergeCell ref="I158:M158"/>
    <mergeCell ref="I646:M646"/>
    <mergeCell ref="C613:H618"/>
    <mergeCell ref="C170:H181"/>
    <mergeCell ref="C183:H185"/>
    <mergeCell ref="C733:H735"/>
    <mergeCell ref="C523:H541"/>
    <mergeCell ref="C737:H741"/>
    <mergeCell ref="R1089:R1094"/>
    <mergeCell ref="A1095:B1095"/>
    <mergeCell ref="C1096:H1099"/>
    <mergeCell ref="I1096:M1099"/>
    <mergeCell ref="R1096:R1099"/>
    <mergeCell ref="Q208:Q211"/>
    <mergeCell ref="A409:B409"/>
    <mergeCell ref="N2:O2"/>
    <mergeCell ref="N4:O4"/>
    <mergeCell ref="P2:Q2"/>
    <mergeCell ref="P3:P4"/>
    <mergeCell ref="Q3:Q4"/>
    <mergeCell ref="I2:M2"/>
    <mergeCell ref="I4:M4"/>
    <mergeCell ref="A303:B303"/>
    <mergeCell ref="I35:M35"/>
    <mergeCell ref="I55:M55"/>
    <mergeCell ref="R3:R4"/>
    <mergeCell ref="I5:M5"/>
    <mergeCell ref="C2:H2"/>
    <mergeCell ref="A5:B5"/>
    <mergeCell ref="I325:M325"/>
    <mergeCell ref="A1088:B1088"/>
    <mergeCell ref="R839:R865"/>
    <mergeCell ref="C1126:J1126"/>
    <mergeCell ref="F293:G293"/>
    <mergeCell ref="F294:G294"/>
    <mergeCell ref="F297:G297"/>
    <mergeCell ref="F300:G300"/>
    <mergeCell ref="F302:G302"/>
    <mergeCell ref="F999:G999"/>
    <mergeCell ref="F1000:G1000"/>
    <mergeCell ref="F1003:G1003"/>
    <mergeCell ref="F1010:G1010"/>
    <mergeCell ref="F1017:G1017"/>
    <mergeCell ref="F1021:G1021"/>
    <mergeCell ref="F1025:G1025"/>
    <mergeCell ref="F1027:G1027"/>
    <mergeCell ref="C1089:H1094"/>
    <mergeCell ref="I1089:M1094"/>
    <mergeCell ref="C867:H890"/>
    <mergeCell ref="I867:M890"/>
    <mergeCell ref="I834:M834"/>
    <mergeCell ref="I828:M828"/>
    <mergeCell ref="I839:M865"/>
    <mergeCell ref="C1061:H1065"/>
    <mergeCell ref="C824:H827"/>
    <mergeCell ref="I804:M804"/>
  </mergeCells>
  <pageMargins left="0.7" right="0.7" top="0.75" bottom="0.75" header="0.3" footer="0.3"/>
  <pageSetup paperSize="5" scale="74" fitToWidth="2" fitToHeight="56" pageOrder="overThenDown" orientation="landscape" r:id="rId1"/>
  <ignoredErrors>
    <ignoredError sqref="C5 D5:H5" formulaRange="1"/>
    <ignoredError sqref="Q109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1128"/>
  <sheetViews>
    <sheetView workbookViewId="0">
      <pane xSplit="2" ySplit="4" topLeftCell="C5" activePane="bottomRight" state="frozen"/>
      <selection pane="topRight" activeCell="C1" sqref="C1"/>
      <selection pane="bottomLeft" activeCell="A5" sqref="A5"/>
      <selection pane="bottomRight" activeCell="N7" sqref="N7"/>
    </sheetView>
  </sheetViews>
  <sheetFormatPr defaultRowHeight="15" x14ac:dyDescent="0.25"/>
  <cols>
    <col min="2" max="2" width="55.28515625" bestFit="1" customWidth="1"/>
    <col min="3" max="8" width="10.140625" customWidth="1"/>
    <col min="9" max="13" width="9.7109375" customWidth="1"/>
    <col min="14" max="15" width="20.7109375" customWidth="1"/>
    <col min="16" max="16" width="45.140625" customWidth="1"/>
    <col min="17" max="17" width="45" customWidth="1"/>
    <col min="18" max="18" width="72.42578125" hidden="1" customWidth="1"/>
  </cols>
  <sheetData>
    <row r="2" spans="1:21" ht="45" customHeight="1" x14ac:dyDescent="0.25">
      <c r="A2" s="169" t="s">
        <v>3899</v>
      </c>
      <c r="B2" s="169"/>
      <c r="C2" s="159" t="s">
        <v>2563</v>
      </c>
      <c r="D2" s="159"/>
      <c r="E2" s="159"/>
      <c r="F2" s="159"/>
      <c r="G2" s="159"/>
      <c r="H2" s="159"/>
      <c r="I2" s="154" t="s">
        <v>2565</v>
      </c>
      <c r="J2" s="154"/>
      <c r="K2" s="154"/>
      <c r="L2" s="154"/>
      <c r="M2" s="154"/>
      <c r="N2" s="150" t="s">
        <v>3909</v>
      </c>
      <c r="O2" s="150"/>
      <c r="P2" s="152" t="s">
        <v>2568</v>
      </c>
      <c r="Q2" s="152"/>
      <c r="R2" s="89" t="s">
        <v>2561</v>
      </c>
      <c r="S2" s="7"/>
      <c r="T2" s="7"/>
      <c r="U2" s="7"/>
    </row>
    <row r="3" spans="1:21" ht="15" customHeight="1" x14ac:dyDescent="0.25">
      <c r="A3" s="169"/>
      <c r="B3" s="169"/>
      <c r="C3" s="31" t="s">
        <v>2832</v>
      </c>
      <c r="D3" s="31" t="s">
        <v>2833</v>
      </c>
      <c r="E3" s="31" t="s">
        <v>2834</v>
      </c>
      <c r="F3" s="31" t="s">
        <v>2835</v>
      </c>
      <c r="G3" s="31" t="s">
        <v>2836</v>
      </c>
      <c r="H3" s="31" t="s">
        <v>845</v>
      </c>
      <c r="I3" s="33" t="s">
        <v>2838</v>
      </c>
      <c r="J3" s="33" t="s">
        <v>2839</v>
      </c>
      <c r="K3" s="33" t="s">
        <v>2840</v>
      </c>
      <c r="L3" s="33" t="s">
        <v>2841</v>
      </c>
      <c r="M3" s="33" t="s">
        <v>2842</v>
      </c>
      <c r="N3" s="32" t="s">
        <v>2838</v>
      </c>
      <c r="O3" s="122" t="s">
        <v>2843</v>
      </c>
      <c r="P3" s="153" t="s">
        <v>1118</v>
      </c>
      <c r="Q3" s="153" t="s">
        <v>2567</v>
      </c>
      <c r="R3" s="158"/>
    </row>
    <row r="4" spans="1:21" x14ac:dyDescent="0.25">
      <c r="A4" s="174"/>
      <c r="B4" s="174"/>
      <c r="C4" s="173" t="s">
        <v>2564</v>
      </c>
      <c r="D4" s="173"/>
      <c r="E4" s="173"/>
      <c r="F4" s="173"/>
      <c r="G4" s="173"/>
      <c r="H4" s="173"/>
      <c r="I4" s="155" t="s">
        <v>2566</v>
      </c>
      <c r="J4" s="155"/>
      <c r="K4" s="155"/>
      <c r="L4" s="155"/>
      <c r="M4" s="155"/>
      <c r="N4" s="151" t="s">
        <v>2564</v>
      </c>
      <c r="O4" s="151"/>
      <c r="P4" s="153"/>
      <c r="Q4" s="153"/>
      <c r="R4" s="158"/>
    </row>
    <row r="5" spans="1:21" ht="16.5" customHeight="1" thickBot="1" x14ac:dyDescent="0.3">
      <c r="A5" s="147" t="s">
        <v>1292</v>
      </c>
      <c r="B5" s="148"/>
      <c r="C5" s="28">
        <f>SUM(C6:C34) +1</f>
        <v>24416</v>
      </c>
      <c r="D5" s="28">
        <f>SUM(D6:D34) +2</f>
        <v>55149</v>
      </c>
      <c r="E5" s="28">
        <f>SUM(E6:E34) +1</f>
        <v>160613</v>
      </c>
      <c r="F5" s="28">
        <f t="shared" ref="F5:H5" si="0">SUM(F6:F34) +1</f>
        <v>160613</v>
      </c>
      <c r="G5" s="28">
        <f t="shared" si="0"/>
        <v>160613</v>
      </c>
      <c r="H5" s="28">
        <f t="shared" si="0"/>
        <v>160613</v>
      </c>
      <c r="I5" s="156" t="s">
        <v>3903</v>
      </c>
      <c r="J5" s="156"/>
      <c r="K5" s="156"/>
      <c r="L5" s="156"/>
      <c r="M5" s="156"/>
      <c r="N5" s="5">
        <f>SUM(N6:N33)</f>
        <v>3433694.1941699986</v>
      </c>
      <c r="O5" s="5">
        <f>SUM(O6:O33)</f>
        <v>3531293.2658600002</v>
      </c>
      <c r="P5" s="1"/>
      <c r="Q5" s="21"/>
      <c r="R5" s="22"/>
    </row>
    <row r="6" spans="1:21" ht="24.75" thickBot="1" x14ac:dyDescent="0.3">
      <c r="A6" s="81"/>
      <c r="B6" s="75" t="s">
        <v>3644</v>
      </c>
      <c r="C6" s="41">
        <v>2839</v>
      </c>
      <c r="D6" s="40">
        <v>7647</v>
      </c>
      <c r="E6" s="41">
        <v>41203</v>
      </c>
      <c r="F6" s="40">
        <v>41203</v>
      </c>
      <c r="G6" s="41">
        <v>41203</v>
      </c>
      <c r="H6" s="40">
        <v>41203</v>
      </c>
      <c r="I6" s="39"/>
      <c r="J6" s="42"/>
      <c r="K6" s="39"/>
      <c r="L6" s="42"/>
      <c r="M6" s="39"/>
      <c r="N6" s="43">
        <v>219812.74733000001</v>
      </c>
      <c r="O6" s="44">
        <v>222085.69206</v>
      </c>
      <c r="P6" s="69" t="s">
        <v>1318</v>
      </c>
      <c r="Q6" s="96" t="s">
        <v>1319</v>
      </c>
      <c r="R6" s="23"/>
    </row>
    <row r="7" spans="1:21" ht="36.75" thickBot="1" x14ac:dyDescent="0.3">
      <c r="A7" s="81"/>
      <c r="B7" s="75"/>
      <c r="C7" s="41"/>
      <c r="D7" s="40"/>
      <c r="E7" s="41"/>
      <c r="F7" s="40"/>
      <c r="G7" s="41"/>
      <c r="H7" s="40"/>
      <c r="I7" s="39"/>
      <c r="J7" s="42"/>
      <c r="K7" s="39"/>
      <c r="L7" s="42"/>
      <c r="M7" s="39"/>
      <c r="N7" s="43"/>
      <c r="O7" s="44"/>
      <c r="P7" s="69" t="s">
        <v>1320</v>
      </c>
      <c r="Q7" s="96" t="s">
        <v>1321</v>
      </c>
      <c r="R7" s="23"/>
    </row>
    <row r="8" spans="1:21" ht="24.75" thickBot="1" x14ac:dyDescent="0.3">
      <c r="A8" s="81"/>
      <c r="B8" s="75" t="s">
        <v>3645</v>
      </c>
      <c r="C8" s="41">
        <v>2811</v>
      </c>
      <c r="D8" s="40">
        <v>4680</v>
      </c>
      <c r="E8" s="41">
        <v>21037</v>
      </c>
      <c r="F8" s="40">
        <v>21037</v>
      </c>
      <c r="G8" s="41">
        <v>21037</v>
      </c>
      <c r="H8" s="40">
        <v>21037</v>
      </c>
      <c r="I8" s="39"/>
      <c r="J8" s="42"/>
      <c r="K8" s="39"/>
      <c r="L8" s="42"/>
      <c r="M8" s="39"/>
      <c r="N8" s="43">
        <v>169074.40151000003</v>
      </c>
      <c r="O8" s="44">
        <v>270405.30544999999</v>
      </c>
      <c r="P8" s="69" t="s">
        <v>1322</v>
      </c>
      <c r="Q8" s="96" t="s">
        <v>1323</v>
      </c>
      <c r="R8" s="23"/>
    </row>
    <row r="9" spans="1:21" ht="24.75" thickBot="1" x14ac:dyDescent="0.3">
      <c r="A9" s="81"/>
      <c r="B9" s="75" t="s">
        <v>3646</v>
      </c>
      <c r="C9" s="41">
        <v>332</v>
      </c>
      <c r="D9" s="40">
        <v>1170</v>
      </c>
      <c r="E9" s="41">
        <v>3869</v>
      </c>
      <c r="F9" s="40">
        <v>3869</v>
      </c>
      <c r="G9" s="41">
        <v>3869</v>
      </c>
      <c r="H9" s="40">
        <v>3869</v>
      </c>
      <c r="I9" s="39"/>
      <c r="J9" s="42"/>
      <c r="K9" s="39"/>
      <c r="L9" s="42"/>
      <c r="M9" s="39"/>
      <c r="N9" s="43">
        <v>383584.86073000001</v>
      </c>
      <c r="O9" s="44">
        <v>388589.79710000003</v>
      </c>
      <c r="P9" s="69" t="s">
        <v>1325</v>
      </c>
      <c r="Q9" s="96" t="s">
        <v>1324</v>
      </c>
      <c r="R9" s="23"/>
    </row>
    <row r="10" spans="1:21" ht="60.75" thickBot="1" x14ac:dyDescent="0.3">
      <c r="A10" s="81"/>
      <c r="B10" s="75" t="s">
        <v>3647</v>
      </c>
      <c r="C10" s="41">
        <v>245</v>
      </c>
      <c r="D10" s="40">
        <v>407</v>
      </c>
      <c r="E10" s="41">
        <v>636</v>
      </c>
      <c r="F10" s="40">
        <v>636</v>
      </c>
      <c r="G10" s="41">
        <v>636</v>
      </c>
      <c r="H10" s="40">
        <v>636</v>
      </c>
      <c r="I10" s="39"/>
      <c r="J10" s="42"/>
      <c r="K10" s="39"/>
      <c r="L10" s="42"/>
      <c r="M10" s="39"/>
      <c r="N10" s="43">
        <v>878367.69217000005</v>
      </c>
      <c r="O10" s="44">
        <v>827604.87999000004</v>
      </c>
      <c r="P10" s="69" t="s">
        <v>1296</v>
      </c>
      <c r="Q10" s="96" t="s">
        <v>1297</v>
      </c>
      <c r="R10" s="23"/>
    </row>
    <row r="11" spans="1:21" ht="48.75" thickBot="1" x14ac:dyDescent="0.3">
      <c r="A11" s="81"/>
      <c r="B11" s="75"/>
      <c r="C11" s="41"/>
      <c r="D11" s="40"/>
      <c r="E11" s="41"/>
      <c r="F11" s="40"/>
      <c r="G11" s="41"/>
      <c r="H11" s="40"/>
      <c r="I11" s="39"/>
      <c r="J11" s="42"/>
      <c r="K11" s="39"/>
      <c r="L11" s="42"/>
      <c r="M11" s="39"/>
      <c r="N11" s="43"/>
      <c r="O11" s="44"/>
      <c r="P11" s="69" t="s">
        <v>1298</v>
      </c>
      <c r="Q11" s="96" t="s">
        <v>1299</v>
      </c>
      <c r="R11" s="23"/>
    </row>
    <row r="12" spans="1:21" ht="24.75" thickBot="1" x14ac:dyDescent="0.3">
      <c r="A12" s="81"/>
      <c r="B12" s="75" t="s">
        <v>3648</v>
      </c>
      <c r="C12" s="41">
        <v>1151</v>
      </c>
      <c r="D12" s="40">
        <v>1164</v>
      </c>
      <c r="E12" s="41">
        <v>1233</v>
      </c>
      <c r="F12" s="40">
        <v>1233</v>
      </c>
      <c r="G12" s="41">
        <v>1233</v>
      </c>
      <c r="H12" s="40">
        <v>1233</v>
      </c>
      <c r="I12" s="39"/>
      <c r="J12" s="42"/>
      <c r="K12" s="39"/>
      <c r="L12" s="42"/>
      <c r="M12" s="39"/>
      <c r="N12" s="43">
        <v>790346.12552999996</v>
      </c>
      <c r="O12" s="44">
        <v>797901.50485999999</v>
      </c>
      <c r="P12" s="69" t="s">
        <v>1300</v>
      </c>
      <c r="Q12" s="96" t="s">
        <v>1301</v>
      </c>
      <c r="R12" s="23"/>
    </row>
    <row r="13" spans="1:21" ht="60.75" thickBot="1" x14ac:dyDescent="0.3">
      <c r="A13" s="81"/>
      <c r="B13" s="75" t="s">
        <v>3649</v>
      </c>
      <c r="C13" s="41">
        <v>625</v>
      </c>
      <c r="D13" s="40">
        <v>865</v>
      </c>
      <c r="E13" s="41">
        <v>1538</v>
      </c>
      <c r="F13" s="40">
        <v>1538</v>
      </c>
      <c r="G13" s="41">
        <v>1538</v>
      </c>
      <c r="H13" s="40">
        <v>1538</v>
      </c>
      <c r="I13" s="39"/>
      <c r="J13" s="42"/>
      <c r="K13" s="39"/>
      <c r="L13" s="42"/>
      <c r="M13" s="39"/>
      <c r="N13" s="43">
        <v>17482.478940000001</v>
      </c>
      <c r="O13" s="44">
        <v>19929.016079999998</v>
      </c>
      <c r="P13" s="69" t="s">
        <v>1302</v>
      </c>
      <c r="Q13" s="96" t="s">
        <v>1303</v>
      </c>
      <c r="R13" s="23"/>
    </row>
    <row r="14" spans="1:21" ht="24.75" thickBot="1" x14ac:dyDescent="0.3">
      <c r="A14" s="81"/>
      <c r="B14" s="75" t="s">
        <v>3650</v>
      </c>
      <c r="C14" s="41">
        <v>0</v>
      </c>
      <c r="D14" s="40">
        <v>0</v>
      </c>
      <c r="E14" s="41">
        <v>0</v>
      </c>
      <c r="F14" s="40">
        <v>0</v>
      </c>
      <c r="G14" s="41">
        <v>0</v>
      </c>
      <c r="H14" s="40">
        <v>0</v>
      </c>
      <c r="I14" s="39"/>
      <c r="J14" s="42"/>
      <c r="K14" s="39"/>
      <c r="L14" s="42"/>
      <c r="M14" s="39"/>
      <c r="N14" s="43">
        <v>227148.72089</v>
      </c>
      <c r="O14" s="44">
        <v>213788.96953</v>
      </c>
      <c r="P14" s="69" t="s">
        <v>1326</v>
      </c>
      <c r="Q14" s="96" t="s">
        <v>1327</v>
      </c>
      <c r="R14" s="23"/>
    </row>
    <row r="15" spans="1:21" ht="48.75" thickBot="1" x14ac:dyDescent="0.3">
      <c r="A15" s="81"/>
      <c r="B15" s="75" t="s">
        <v>3651</v>
      </c>
      <c r="C15" s="41">
        <v>2398</v>
      </c>
      <c r="D15" s="40">
        <v>4530</v>
      </c>
      <c r="E15" s="41">
        <v>9757</v>
      </c>
      <c r="F15" s="40">
        <v>9757</v>
      </c>
      <c r="G15" s="41">
        <v>9757</v>
      </c>
      <c r="H15" s="40">
        <v>9757</v>
      </c>
      <c r="I15" s="39"/>
      <c r="J15" s="42"/>
      <c r="K15" s="39"/>
      <c r="L15" s="42"/>
      <c r="M15" s="39"/>
      <c r="N15" s="43">
        <v>78927.585349999994</v>
      </c>
      <c r="O15" s="44">
        <v>68636.13291</v>
      </c>
      <c r="P15" s="69" t="s">
        <v>1328</v>
      </c>
      <c r="Q15" s="96" t="s">
        <v>1319</v>
      </c>
      <c r="R15" s="23"/>
    </row>
    <row r="16" spans="1:21" ht="24.75" thickBot="1" x14ac:dyDescent="0.3">
      <c r="A16" s="81"/>
      <c r="B16" s="75"/>
      <c r="C16" s="41"/>
      <c r="D16" s="40"/>
      <c r="E16" s="41"/>
      <c r="F16" s="40"/>
      <c r="G16" s="41"/>
      <c r="H16" s="40"/>
      <c r="I16" s="39"/>
      <c r="J16" s="42"/>
      <c r="K16" s="39"/>
      <c r="L16" s="42"/>
      <c r="M16" s="39"/>
      <c r="N16" s="43"/>
      <c r="O16" s="44"/>
      <c r="P16" s="69" t="s">
        <v>1329</v>
      </c>
      <c r="Q16" s="96" t="s">
        <v>1330</v>
      </c>
      <c r="R16" s="23"/>
    </row>
    <row r="17" spans="1:18" ht="36.75" thickBot="1" x14ac:dyDescent="0.3">
      <c r="A17" s="81"/>
      <c r="B17" s="75"/>
      <c r="C17" s="41"/>
      <c r="D17" s="40"/>
      <c r="E17" s="41"/>
      <c r="F17" s="40"/>
      <c r="G17" s="41"/>
      <c r="H17" s="40"/>
      <c r="I17" s="39"/>
      <c r="J17" s="42"/>
      <c r="K17" s="39"/>
      <c r="L17" s="42"/>
      <c r="M17" s="39"/>
      <c r="N17" s="43"/>
      <c r="O17" s="44"/>
      <c r="P17" s="69" t="s">
        <v>1331</v>
      </c>
      <c r="Q17" s="96" t="s">
        <v>1332</v>
      </c>
      <c r="R17" s="23"/>
    </row>
    <row r="18" spans="1:18" ht="24.75" thickBot="1" x14ac:dyDescent="0.3">
      <c r="A18" s="81"/>
      <c r="B18" s="75" t="s">
        <v>3652</v>
      </c>
      <c r="C18" s="41">
        <v>115</v>
      </c>
      <c r="D18" s="40">
        <v>420</v>
      </c>
      <c r="E18" s="41">
        <v>469</v>
      </c>
      <c r="F18" s="40">
        <v>469</v>
      </c>
      <c r="G18" s="41">
        <v>469</v>
      </c>
      <c r="H18" s="40">
        <v>469</v>
      </c>
      <c r="I18" s="39"/>
      <c r="J18" s="42"/>
      <c r="K18" s="39"/>
      <c r="L18" s="42"/>
      <c r="M18" s="39"/>
      <c r="N18" s="43">
        <v>31438.972469999993</v>
      </c>
      <c r="O18" s="44">
        <v>68922.071449999989</v>
      </c>
      <c r="P18" s="69" t="s">
        <v>1333</v>
      </c>
      <c r="Q18" s="96" t="s">
        <v>1334</v>
      </c>
      <c r="R18" s="23"/>
    </row>
    <row r="19" spans="1:18" ht="48.75" thickBot="1" x14ac:dyDescent="0.3">
      <c r="A19" s="81"/>
      <c r="B19" s="75"/>
      <c r="C19" s="41"/>
      <c r="D19" s="40"/>
      <c r="E19" s="41"/>
      <c r="F19" s="40"/>
      <c r="G19" s="41"/>
      <c r="H19" s="40"/>
      <c r="I19" s="39"/>
      <c r="J19" s="42"/>
      <c r="K19" s="39"/>
      <c r="L19" s="42"/>
      <c r="M19" s="39"/>
      <c r="N19" s="43"/>
      <c r="O19" s="44"/>
      <c r="P19" s="69" t="s">
        <v>1335</v>
      </c>
      <c r="Q19" s="96" t="s">
        <v>1321</v>
      </c>
      <c r="R19" s="23"/>
    </row>
    <row r="20" spans="1:18" ht="24.75" thickBot="1" x14ac:dyDescent="0.3">
      <c r="A20" s="81"/>
      <c r="B20" s="75"/>
      <c r="C20" s="41"/>
      <c r="D20" s="40"/>
      <c r="E20" s="41"/>
      <c r="F20" s="40"/>
      <c r="G20" s="41"/>
      <c r="H20" s="40"/>
      <c r="I20" s="39"/>
      <c r="J20" s="42"/>
      <c r="K20" s="39"/>
      <c r="L20" s="42"/>
      <c r="M20" s="39"/>
      <c r="N20" s="43"/>
      <c r="O20" s="44"/>
      <c r="P20" s="69" t="s">
        <v>1336</v>
      </c>
      <c r="Q20" s="96" t="s">
        <v>1337</v>
      </c>
      <c r="R20" s="23"/>
    </row>
    <row r="21" spans="1:18" ht="36.75" thickBot="1" x14ac:dyDescent="0.3">
      <c r="A21" s="81"/>
      <c r="B21" s="75" t="s">
        <v>3653</v>
      </c>
      <c r="C21" s="41">
        <v>660</v>
      </c>
      <c r="D21" s="40">
        <v>1371</v>
      </c>
      <c r="E21" s="41">
        <v>2798</v>
      </c>
      <c r="F21" s="40">
        <v>2798</v>
      </c>
      <c r="G21" s="41">
        <v>2798</v>
      </c>
      <c r="H21" s="40">
        <v>2798</v>
      </c>
      <c r="I21" s="39"/>
      <c r="J21" s="42"/>
      <c r="K21" s="39"/>
      <c r="L21" s="42"/>
      <c r="M21" s="39"/>
      <c r="N21" s="43">
        <v>374951.68695999996</v>
      </c>
      <c r="O21" s="44">
        <v>390583.14005999995</v>
      </c>
      <c r="P21" s="69" t="s">
        <v>1338</v>
      </c>
      <c r="Q21" s="96" t="s">
        <v>1339</v>
      </c>
      <c r="R21" s="23"/>
    </row>
    <row r="22" spans="1:18" ht="36.75" thickBot="1" x14ac:dyDescent="0.3">
      <c r="A22" s="81"/>
      <c r="B22" s="75" t="s">
        <v>3654</v>
      </c>
      <c r="C22" s="41">
        <v>1586</v>
      </c>
      <c r="D22" s="40">
        <v>1673</v>
      </c>
      <c r="E22" s="41">
        <v>3489</v>
      </c>
      <c r="F22" s="40">
        <v>3489</v>
      </c>
      <c r="G22" s="41">
        <v>3489</v>
      </c>
      <c r="H22" s="40">
        <v>3489</v>
      </c>
      <c r="I22" s="39"/>
      <c r="J22" s="42"/>
      <c r="K22" s="39"/>
      <c r="L22" s="42"/>
      <c r="M22" s="39"/>
      <c r="N22" s="43">
        <v>64725.148329999982</v>
      </c>
      <c r="O22" s="44">
        <v>30358.073429999997</v>
      </c>
      <c r="P22" s="69" t="s">
        <v>1340</v>
      </c>
      <c r="Q22" s="96" t="s">
        <v>1341</v>
      </c>
      <c r="R22" s="23"/>
    </row>
    <row r="23" spans="1:18" ht="24.75" thickBot="1" x14ac:dyDescent="0.3">
      <c r="A23" s="81"/>
      <c r="B23" s="75"/>
      <c r="C23" s="41"/>
      <c r="D23" s="40"/>
      <c r="E23" s="41"/>
      <c r="F23" s="40"/>
      <c r="G23" s="41"/>
      <c r="H23" s="40"/>
      <c r="I23" s="39"/>
      <c r="J23" s="42"/>
      <c r="K23" s="39"/>
      <c r="L23" s="42"/>
      <c r="M23" s="39"/>
      <c r="N23" s="43"/>
      <c r="O23" s="44"/>
      <c r="P23" s="69" t="s">
        <v>1342</v>
      </c>
      <c r="Q23" s="96" t="s">
        <v>1343</v>
      </c>
      <c r="R23" s="23"/>
    </row>
    <row r="24" spans="1:18" ht="24.75" thickBot="1" x14ac:dyDescent="0.3">
      <c r="A24" s="81"/>
      <c r="B24" s="75" t="s">
        <v>3655</v>
      </c>
      <c r="C24" s="41">
        <v>0</v>
      </c>
      <c r="D24" s="40">
        <v>0</v>
      </c>
      <c r="E24" s="41">
        <v>0</v>
      </c>
      <c r="F24" s="40">
        <v>0</v>
      </c>
      <c r="G24" s="41">
        <v>0</v>
      </c>
      <c r="H24" s="40">
        <v>0</v>
      </c>
      <c r="I24" s="39"/>
      <c r="J24" s="42"/>
      <c r="K24" s="39"/>
      <c r="L24" s="42"/>
      <c r="M24" s="39"/>
      <c r="N24" s="43">
        <v>3678.5311000000006</v>
      </c>
      <c r="O24" s="44">
        <v>4452.2346500000003</v>
      </c>
      <c r="P24" s="69" t="s">
        <v>1344</v>
      </c>
      <c r="Q24" s="96" t="s">
        <v>1345</v>
      </c>
      <c r="R24" s="23"/>
    </row>
    <row r="25" spans="1:18" ht="24.75" thickBot="1" x14ac:dyDescent="0.3">
      <c r="A25" s="81"/>
      <c r="B25" s="75"/>
      <c r="C25" s="41"/>
      <c r="D25" s="40"/>
      <c r="E25" s="41"/>
      <c r="F25" s="40"/>
      <c r="G25" s="41"/>
      <c r="H25" s="40"/>
      <c r="I25" s="39"/>
      <c r="J25" s="42"/>
      <c r="K25" s="39"/>
      <c r="L25" s="42"/>
      <c r="M25" s="39"/>
      <c r="N25" s="43"/>
      <c r="O25" s="44"/>
      <c r="P25" s="69" t="s">
        <v>1346</v>
      </c>
      <c r="Q25" s="96" t="s">
        <v>1347</v>
      </c>
      <c r="R25" s="23"/>
    </row>
    <row r="26" spans="1:18" ht="32.25" thickBot="1" x14ac:dyDescent="0.3">
      <c r="A26" s="81"/>
      <c r="B26" s="75" t="s">
        <v>3656</v>
      </c>
      <c r="C26" s="41">
        <v>2539</v>
      </c>
      <c r="D26" s="40">
        <v>2628</v>
      </c>
      <c r="E26" s="41">
        <v>4595</v>
      </c>
      <c r="F26" s="40">
        <v>4595</v>
      </c>
      <c r="G26" s="41">
        <v>4595</v>
      </c>
      <c r="H26" s="40">
        <v>4595</v>
      </c>
      <c r="I26" s="39"/>
      <c r="J26" s="42"/>
      <c r="K26" s="39"/>
      <c r="L26" s="42"/>
      <c r="M26" s="39"/>
      <c r="N26" s="43">
        <v>38796.20218</v>
      </c>
      <c r="O26" s="44">
        <v>38094.953089999995</v>
      </c>
      <c r="P26" s="69" t="s">
        <v>1348</v>
      </c>
      <c r="Q26" s="96" t="s">
        <v>1351</v>
      </c>
      <c r="R26" s="23"/>
    </row>
    <row r="27" spans="1:18" ht="16.5" thickBot="1" x14ac:dyDescent="0.3">
      <c r="A27" s="81"/>
      <c r="B27" s="75"/>
      <c r="C27" s="41"/>
      <c r="D27" s="40"/>
      <c r="E27" s="41"/>
      <c r="F27" s="40"/>
      <c r="G27" s="41"/>
      <c r="H27" s="40"/>
      <c r="I27" s="39"/>
      <c r="J27" s="42"/>
      <c r="K27" s="39"/>
      <c r="L27" s="42"/>
      <c r="M27" s="39"/>
      <c r="N27" s="43"/>
      <c r="O27" s="44"/>
      <c r="P27" s="69" t="s">
        <v>1349</v>
      </c>
      <c r="Q27" s="96" t="s">
        <v>1352</v>
      </c>
      <c r="R27" s="23"/>
    </row>
    <row r="28" spans="1:18" ht="36.75" thickBot="1" x14ac:dyDescent="0.3">
      <c r="A28" s="81"/>
      <c r="B28" s="75"/>
      <c r="C28" s="41"/>
      <c r="D28" s="40"/>
      <c r="E28" s="41"/>
      <c r="F28" s="40"/>
      <c r="G28" s="41"/>
      <c r="H28" s="40"/>
      <c r="I28" s="39"/>
      <c r="J28" s="42"/>
      <c r="K28" s="39"/>
      <c r="L28" s="42"/>
      <c r="M28" s="39"/>
      <c r="N28" s="43"/>
      <c r="O28" s="44"/>
      <c r="P28" s="69" t="s">
        <v>1350</v>
      </c>
      <c r="Q28" s="96" t="s">
        <v>1324</v>
      </c>
      <c r="R28" s="23"/>
    </row>
    <row r="29" spans="1:18" ht="24.75" thickBot="1" x14ac:dyDescent="0.3">
      <c r="A29" s="81"/>
      <c r="B29" s="75" t="s">
        <v>3657</v>
      </c>
      <c r="C29" s="41">
        <v>180</v>
      </c>
      <c r="D29" s="40">
        <v>253</v>
      </c>
      <c r="E29" s="41">
        <v>442</v>
      </c>
      <c r="F29" s="40">
        <v>442</v>
      </c>
      <c r="G29" s="41">
        <v>442</v>
      </c>
      <c r="H29" s="40">
        <v>442</v>
      </c>
      <c r="I29" s="39"/>
      <c r="J29" s="42"/>
      <c r="K29" s="39"/>
      <c r="L29" s="42"/>
      <c r="M29" s="39"/>
      <c r="N29" s="43">
        <v>18463.408919999998</v>
      </c>
      <c r="O29" s="44">
        <v>3769.50542</v>
      </c>
      <c r="P29" s="69" t="s">
        <v>1353</v>
      </c>
      <c r="Q29" s="96" t="s">
        <v>1354</v>
      </c>
      <c r="R29" s="23"/>
    </row>
    <row r="30" spans="1:18" ht="36.75" thickBot="1" x14ac:dyDescent="0.3">
      <c r="A30" s="81"/>
      <c r="B30" s="75" t="s">
        <v>3658</v>
      </c>
      <c r="C30" s="41">
        <v>280</v>
      </c>
      <c r="D30" s="40">
        <v>700</v>
      </c>
      <c r="E30" s="41">
        <v>2372</v>
      </c>
      <c r="F30" s="40">
        <v>2372</v>
      </c>
      <c r="G30" s="41">
        <v>2372</v>
      </c>
      <c r="H30" s="40">
        <v>2372</v>
      </c>
      <c r="I30" s="39"/>
      <c r="J30" s="42"/>
      <c r="K30" s="39"/>
      <c r="L30" s="42"/>
      <c r="M30" s="39"/>
      <c r="N30" s="43">
        <v>5427.4282899999989</v>
      </c>
      <c r="O30" s="44">
        <v>4812.2788499999997</v>
      </c>
      <c r="P30" s="69" t="s">
        <v>1355</v>
      </c>
      <c r="Q30" s="96" t="s">
        <v>1356</v>
      </c>
      <c r="R30" s="23"/>
    </row>
    <row r="31" spans="1:18" ht="24.75" thickBot="1" x14ac:dyDescent="0.3">
      <c r="A31" s="81"/>
      <c r="B31" s="75" t="s">
        <v>3659</v>
      </c>
      <c r="C31" s="41">
        <v>0</v>
      </c>
      <c r="D31" s="40">
        <v>0</v>
      </c>
      <c r="E31" s="41">
        <v>0</v>
      </c>
      <c r="F31" s="40">
        <v>0</v>
      </c>
      <c r="G31" s="41">
        <v>0</v>
      </c>
      <c r="H31" s="40">
        <v>0</v>
      </c>
      <c r="I31" s="39"/>
      <c r="J31" s="42"/>
      <c r="K31" s="39"/>
      <c r="L31" s="42"/>
      <c r="M31" s="39"/>
      <c r="N31" s="43">
        <v>2773.6959700000002</v>
      </c>
      <c r="O31" s="44">
        <v>1777.4017400000002</v>
      </c>
      <c r="P31" s="69" t="s">
        <v>1357</v>
      </c>
      <c r="Q31" s="96" t="s">
        <v>1358</v>
      </c>
      <c r="R31" s="23"/>
    </row>
    <row r="32" spans="1:18" ht="36.75" thickBot="1" x14ac:dyDescent="0.3">
      <c r="A32" s="81"/>
      <c r="B32" s="75"/>
      <c r="C32" s="41"/>
      <c r="D32" s="40"/>
      <c r="E32" s="41"/>
      <c r="F32" s="40"/>
      <c r="G32" s="41"/>
      <c r="H32" s="40"/>
      <c r="I32" s="39"/>
      <c r="J32" s="42"/>
      <c r="K32" s="39"/>
      <c r="L32" s="42"/>
      <c r="M32" s="39"/>
      <c r="N32" s="43"/>
      <c r="O32" s="44"/>
      <c r="P32" s="69" t="s">
        <v>1359</v>
      </c>
      <c r="Q32" s="96" t="s">
        <v>1360</v>
      </c>
      <c r="R32" s="23"/>
    </row>
    <row r="33" spans="1:18" ht="16.5" thickBot="1" x14ac:dyDescent="0.3">
      <c r="A33" s="81"/>
      <c r="B33" s="75" t="s">
        <v>1122</v>
      </c>
      <c r="C33" s="41">
        <v>8654</v>
      </c>
      <c r="D33" s="40">
        <v>12439</v>
      </c>
      <c r="E33" s="41">
        <v>21074</v>
      </c>
      <c r="F33" s="40">
        <v>21074</v>
      </c>
      <c r="G33" s="41">
        <v>21074</v>
      </c>
      <c r="H33" s="40">
        <v>21074</v>
      </c>
      <c r="I33" s="39"/>
      <c r="J33" s="42"/>
      <c r="K33" s="39"/>
      <c r="L33" s="42"/>
      <c r="M33" s="39"/>
      <c r="N33" s="43">
        <v>128694.50750000001</v>
      </c>
      <c r="O33" s="44">
        <v>179582.30919</v>
      </c>
      <c r="P33" s="69" t="s">
        <v>2422</v>
      </c>
      <c r="Q33" s="96" t="s">
        <v>2422</v>
      </c>
      <c r="R33" s="23"/>
    </row>
    <row r="34" spans="1:18" ht="32.25" thickBot="1" x14ac:dyDescent="0.3">
      <c r="A34" s="81"/>
      <c r="B34" s="77" t="s">
        <v>2573</v>
      </c>
      <c r="C34" s="41">
        <v>0</v>
      </c>
      <c r="D34" s="40">
        <v>15200</v>
      </c>
      <c r="E34" s="41">
        <v>46100</v>
      </c>
      <c r="F34" s="40">
        <v>46100</v>
      </c>
      <c r="G34" s="41">
        <v>46100</v>
      </c>
      <c r="H34" s="40">
        <v>46100</v>
      </c>
      <c r="I34" s="41"/>
      <c r="J34" s="40"/>
      <c r="K34" s="41"/>
      <c r="L34" s="40"/>
      <c r="M34" s="41"/>
      <c r="N34" s="43"/>
      <c r="O34" s="41"/>
      <c r="P34" s="69" t="s">
        <v>2422</v>
      </c>
      <c r="Q34" s="96" t="s">
        <v>2422</v>
      </c>
      <c r="R34" s="23"/>
    </row>
    <row r="35" spans="1:18" ht="16.5" customHeight="1" thickBot="1" x14ac:dyDescent="0.3">
      <c r="A35" s="147" t="s">
        <v>2576</v>
      </c>
      <c r="B35" s="148"/>
      <c r="C35" s="28">
        <f>SUM(C36:C53)</f>
        <v>15000</v>
      </c>
      <c r="D35" s="28">
        <f t="shared" ref="D35:H35" si="1">SUM(D36:D53)</f>
        <v>158500</v>
      </c>
      <c r="E35" s="28">
        <f t="shared" si="1"/>
        <v>253200</v>
      </c>
      <c r="F35" s="28">
        <f t="shared" si="1"/>
        <v>253200</v>
      </c>
      <c r="G35" s="28">
        <f t="shared" si="1"/>
        <v>253200</v>
      </c>
      <c r="H35" s="28">
        <f t="shared" si="1"/>
        <v>253200</v>
      </c>
      <c r="I35" s="156" t="s">
        <v>3903</v>
      </c>
      <c r="J35" s="156"/>
      <c r="K35" s="156"/>
      <c r="L35" s="156"/>
      <c r="M35" s="156"/>
      <c r="N35" s="5">
        <f>SUM(N36:N53)</f>
        <v>522965.41662000003</v>
      </c>
      <c r="O35" s="5">
        <f>SUM(O36:O53)</f>
        <v>720249.8483099998</v>
      </c>
      <c r="P35" s="98"/>
      <c r="Q35" s="98"/>
      <c r="R35" s="22"/>
    </row>
    <row r="36" spans="1:18" ht="32.25" thickBot="1" x14ac:dyDescent="0.3">
      <c r="A36" s="81"/>
      <c r="B36" s="77" t="s">
        <v>3660</v>
      </c>
      <c r="C36" s="41">
        <v>0</v>
      </c>
      <c r="D36" s="40">
        <v>0</v>
      </c>
      <c r="E36" s="41">
        <v>9400</v>
      </c>
      <c r="F36" s="40">
        <v>9400</v>
      </c>
      <c r="G36" s="41">
        <v>9400</v>
      </c>
      <c r="H36" s="40">
        <v>9400</v>
      </c>
      <c r="I36" s="36"/>
      <c r="J36" s="40"/>
      <c r="K36" s="36"/>
      <c r="L36" s="40"/>
      <c r="M36" s="36"/>
      <c r="N36" s="43">
        <v>37921.081640000004</v>
      </c>
      <c r="O36" s="44">
        <v>38252.093740000004</v>
      </c>
      <c r="P36" s="69" t="s">
        <v>3277</v>
      </c>
      <c r="Q36" s="88" t="s">
        <v>1361</v>
      </c>
      <c r="R36" s="23"/>
    </row>
    <row r="37" spans="1:18" ht="36.75" thickBot="1" x14ac:dyDescent="0.3">
      <c r="A37" s="81"/>
      <c r="B37" s="77" t="s">
        <v>3661</v>
      </c>
      <c r="C37" s="41">
        <v>4000</v>
      </c>
      <c r="D37" s="40">
        <v>4800</v>
      </c>
      <c r="E37" s="41">
        <v>5500</v>
      </c>
      <c r="F37" s="40">
        <v>5500</v>
      </c>
      <c r="G37" s="41">
        <v>5500</v>
      </c>
      <c r="H37" s="40">
        <v>5500</v>
      </c>
      <c r="I37" s="37"/>
      <c r="J37" s="40"/>
      <c r="K37" s="37"/>
      <c r="L37" s="40"/>
      <c r="M37" s="37"/>
      <c r="N37" s="43">
        <v>26394.242429999998</v>
      </c>
      <c r="O37" s="44">
        <v>30192.947030000003</v>
      </c>
      <c r="P37" s="69" t="s">
        <v>3278</v>
      </c>
      <c r="Q37" s="88" t="s">
        <v>1362</v>
      </c>
      <c r="R37" s="23"/>
    </row>
    <row r="38" spans="1:18" ht="72.75" thickBot="1" x14ac:dyDescent="0.3">
      <c r="A38" s="82"/>
      <c r="B38" s="77" t="s">
        <v>3662</v>
      </c>
      <c r="C38" s="41">
        <v>0</v>
      </c>
      <c r="D38" s="40">
        <v>132800</v>
      </c>
      <c r="E38" s="41">
        <v>135700</v>
      </c>
      <c r="F38" s="40">
        <v>135700</v>
      </c>
      <c r="G38" s="41">
        <v>135700</v>
      </c>
      <c r="H38" s="40">
        <v>135700</v>
      </c>
      <c r="I38" s="36"/>
      <c r="J38" s="40"/>
      <c r="K38" s="36"/>
      <c r="L38" s="40"/>
      <c r="M38" s="36"/>
      <c r="N38" s="43">
        <v>133608.10506</v>
      </c>
      <c r="O38" s="44">
        <v>323172.79794999992</v>
      </c>
      <c r="P38" s="69" t="s">
        <v>1363</v>
      </c>
      <c r="Q38" s="88" t="s">
        <v>1364</v>
      </c>
      <c r="R38" s="23"/>
    </row>
    <row r="39" spans="1:18" ht="36.75" thickBot="1" x14ac:dyDescent="0.3">
      <c r="A39" s="82"/>
      <c r="B39" s="77"/>
      <c r="C39" s="41"/>
      <c r="D39" s="40"/>
      <c r="E39" s="41"/>
      <c r="F39" s="40"/>
      <c r="G39" s="41"/>
      <c r="H39" s="40"/>
      <c r="I39" s="36"/>
      <c r="J39" s="40"/>
      <c r="K39" s="36"/>
      <c r="L39" s="40"/>
      <c r="M39" s="36"/>
      <c r="N39" s="43"/>
      <c r="O39" s="44"/>
      <c r="P39" s="69" t="s">
        <v>1365</v>
      </c>
      <c r="Q39" s="88" t="s">
        <v>1366</v>
      </c>
      <c r="R39" s="23"/>
    </row>
    <row r="40" spans="1:18" ht="36.75" thickBot="1" x14ac:dyDescent="0.3">
      <c r="A40" s="82"/>
      <c r="B40" s="77" t="s">
        <v>3663</v>
      </c>
      <c r="C40" s="41">
        <v>0</v>
      </c>
      <c r="D40" s="40">
        <v>0</v>
      </c>
      <c r="E40" s="41">
        <v>0</v>
      </c>
      <c r="F40" s="40">
        <v>0</v>
      </c>
      <c r="G40" s="41">
        <v>0</v>
      </c>
      <c r="H40" s="40">
        <v>0</v>
      </c>
      <c r="I40" s="36"/>
      <c r="J40" s="40"/>
      <c r="K40" s="36"/>
      <c r="L40" s="40"/>
      <c r="M40" s="36"/>
      <c r="N40" s="43">
        <v>32217.060189999997</v>
      </c>
      <c r="O40" s="44">
        <v>26428.417900000008</v>
      </c>
      <c r="P40" s="69" t="s">
        <v>1367</v>
      </c>
      <c r="Q40" s="88" t="s">
        <v>1368</v>
      </c>
      <c r="R40" s="23"/>
    </row>
    <row r="41" spans="1:18" ht="27.75" customHeight="1" thickBot="1" x14ac:dyDescent="0.3">
      <c r="A41" s="82"/>
      <c r="B41" s="77" t="s">
        <v>3664</v>
      </c>
      <c r="C41" s="41">
        <v>1900</v>
      </c>
      <c r="D41" s="40">
        <v>1900</v>
      </c>
      <c r="E41" s="41">
        <v>6300</v>
      </c>
      <c r="F41" s="40">
        <v>6300</v>
      </c>
      <c r="G41" s="41">
        <v>6300</v>
      </c>
      <c r="H41" s="40">
        <v>6300</v>
      </c>
      <c r="I41" s="36"/>
      <c r="J41" s="40"/>
      <c r="K41" s="36"/>
      <c r="L41" s="40"/>
      <c r="M41" s="36"/>
      <c r="N41" s="43">
        <v>33643.720880000001</v>
      </c>
      <c r="O41" s="44">
        <v>30555.98215</v>
      </c>
      <c r="P41" s="69" t="s">
        <v>1369</v>
      </c>
      <c r="Q41" s="88" t="s">
        <v>1370</v>
      </c>
      <c r="R41" s="23"/>
    </row>
    <row r="42" spans="1:18" ht="36.75" thickBot="1" x14ac:dyDescent="0.3">
      <c r="A42" s="82"/>
      <c r="B42" s="77" t="s">
        <v>3665</v>
      </c>
      <c r="C42" s="41">
        <v>0</v>
      </c>
      <c r="D42" s="40">
        <v>0</v>
      </c>
      <c r="E42" s="41">
        <v>5800</v>
      </c>
      <c r="F42" s="40">
        <v>5800</v>
      </c>
      <c r="G42" s="41">
        <v>5800</v>
      </c>
      <c r="H42" s="40">
        <v>5800</v>
      </c>
      <c r="I42" s="36"/>
      <c r="J42" s="40"/>
      <c r="K42" s="36"/>
      <c r="L42" s="40"/>
      <c r="M42" s="36"/>
      <c r="N42" s="43">
        <v>4638.8138499999986</v>
      </c>
      <c r="O42" s="44">
        <v>5135.8829100000003</v>
      </c>
      <c r="P42" s="69" t="s">
        <v>1371</v>
      </c>
      <c r="Q42" s="88" t="s">
        <v>1372</v>
      </c>
      <c r="R42" s="23"/>
    </row>
    <row r="43" spans="1:18" ht="36.75" thickBot="1" x14ac:dyDescent="0.3">
      <c r="A43" s="82"/>
      <c r="B43" s="77"/>
      <c r="C43" s="41"/>
      <c r="D43" s="40"/>
      <c r="E43" s="41"/>
      <c r="F43" s="40"/>
      <c r="G43" s="41"/>
      <c r="H43" s="40"/>
      <c r="I43" s="36"/>
      <c r="J43" s="40"/>
      <c r="K43" s="36"/>
      <c r="L43" s="40"/>
      <c r="M43" s="36"/>
      <c r="N43" s="43"/>
      <c r="O43" s="44"/>
      <c r="P43" s="69" t="s">
        <v>1373</v>
      </c>
      <c r="Q43" s="88" t="s">
        <v>1374</v>
      </c>
      <c r="R43" s="23"/>
    </row>
    <row r="44" spans="1:18" ht="24.75" thickBot="1" x14ac:dyDescent="0.3">
      <c r="A44" s="82"/>
      <c r="B44" s="77"/>
      <c r="C44" s="41"/>
      <c r="D44" s="40"/>
      <c r="E44" s="41"/>
      <c r="F44" s="40"/>
      <c r="G44" s="41"/>
      <c r="H44" s="40"/>
      <c r="I44" s="36"/>
      <c r="J44" s="40"/>
      <c r="K44" s="36"/>
      <c r="L44" s="40"/>
      <c r="M44" s="36"/>
      <c r="N44" s="43"/>
      <c r="O44" s="44"/>
      <c r="P44" s="69" t="s">
        <v>1375</v>
      </c>
      <c r="Q44" s="88" t="s">
        <v>1376</v>
      </c>
      <c r="R44" s="23"/>
    </row>
    <row r="45" spans="1:18" ht="24.75" thickBot="1" x14ac:dyDescent="0.3">
      <c r="A45" s="82"/>
      <c r="B45" s="77" t="s">
        <v>1431</v>
      </c>
      <c r="C45" s="41">
        <v>100</v>
      </c>
      <c r="D45" s="40">
        <v>100</v>
      </c>
      <c r="E45" s="41">
        <v>300</v>
      </c>
      <c r="F45" s="40">
        <v>300</v>
      </c>
      <c r="G45" s="41">
        <v>300</v>
      </c>
      <c r="H45" s="40">
        <v>300</v>
      </c>
      <c r="I45" s="36"/>
      <c r="J45" s="40"/>
      <c r="K45" s="36"/>
      <c r="L45" s="40"/>
      <c r="M45" s="36"/>
      <c r="N45" s="43">
        <v>1127.59899</v>
      </c>
      <c r="O45" s="44">
        <v>1456.06753</v>
      </c>
      <c r="P45" s="69" t="s">
        <v>1377</v>
      </c>
      <c r="Q45" s="88" t="s">
        <v>1378</v>
      </c>
      <c r="R45" s="23"/>
    </row>
    <row r="46" spans="1:18" ht="36.75" thickBot="1" x14ac:dyDescent="0.3">
      <c r="A46" s="82"/>
      <c r="B46" s="77"/>
      <c r="C46" s="41"/>
      <c r="D46" s="40"/>
      <c r="E46" s="41"/>
      <c r="F46" s="40"/>
      <c r="G46" s="41"/>
      <c r="H46" s="40"/>
      <c r="I46" s="36"/>
      <c r="J46" s="40"/>
      <c r="K46" s="36"/>
      <c r="L46" s="40"/>
      <c r="M46" s="36"/>
      <c r="N46" s="43"/>
      <c r="O46" s="44"/>
      <c r="P46" s="69" t="s">
        <v>3279</v>
      </c>
      <c r="Q46" s="88" t="s">
        <v>1379</v>
      </c>
      <c r="R46" s="23"/>
    </row>
    <row r="47" spans="1:18" ht="36.75" thickBot="1" x14ac:dyDescent="0.3">
      <c r="A47" s="82"/>
      <c r="B47" s="77"/>
      <c r="C47" s="41"/>
      <c r="D47" s="40"/>
      <c r="E47" s="41"/>
      <c r="F47" s="40"/>
      <c r="G47" s="41"/>
      <c r="H47" s="40"/>
      <c r="I47" s="36"/>
      <c r="J47" s="40"/>
      <c r="K47" s="36"/>
      <c r="L47" s="40"/>
      <c r="M47" s="36"/>
      <c r="N47" s="43"/>
      <c r="O47" s="44"/>
      <c r="P47" s="69" t="s">
        <v>3280</v>
      </c>
      <c r="Q47" s="88" t="s">
        <v>1380</v>
      </c>
      <c r="R47" s="23"/>
    </row>
    <row r="48" spans="1:18" ht="16.5" thickBot="1" x14ac:dyDescent="0.3">
      <c r="A48" s="82"/>
      <c r="B48" s="77" t="s">
        <v>3666</v>
      </c>
      <c r="C48" s="41">
        <v>1700</v>
      </c>
      <c r="D48" s="40">
        <v>5300</v>
      </c>
      <c r="E48" s="41">
        <v>37200</v>
      </c>
      <c r="F48" s="40">
        <v>37200</v>
      </c>
      <c r="G48" s="41">
        <v>37200</v>
      </c>
      <c r="H48" s="40">
        <v>37200</v>
      </c>
      <c r="I48" s="36"/>
      <c r="J48" s="40"/>
      <c r="K48" s="36"/>
      <c r="L48" s="40"/>
      <c r="M48" s="36"/>
      <c r="N48" s="43">
        <v>103369.11313000001</v>
      </c>
      <c r="O48" s="44">
        <v>92093.357439999992</v>
      </c>
      <c r="P48" s="69" t="s">
        <v>1381</v>
      </c>
      <c r="Q48" s="88" t="s">
        <v>1382</v>
      </c>
      <c r="R48" s="23"/>
    </row>
    <row r="49" spans="1:18" ht="36.75" thickBot="1" x14ac:dyDescent="0.3">
      <c r="A49" s="82"/>
      <c r="B49" s="77" t="s">
        <v>3667</v>
      </c>
      <c r="C49" s="41">
        <v>0</v>
      </c>
      <c r="D49" s="40">
        <v>1400</v>
      </c>
      <c r="E49" s="41">
        <v>2900</v>
      </c>
      <c r="F49" s="40">
        <v>2900</v>
      </c>
      <c r="G49" s="41">
        <v>2900</v>
      </c>
      <c r="H49" s="40">
        <v>2900</v>
      </c>
      <c r="I49" s="36"/>
      <c r="J49" s="40"/>
      <c r="K49" s="36"/>
      <c r="L49" s="40"/>
      <c r="M49" s="36"/>
      <c r="N49" s="43">
        <v>8897.3067499999997</v>
      </c>
      <c r="O49" s="44">
        <v>13751.359129999999</v>
      </c>
      <c r="P49" s="69" t="s">
        <v>1383</v>
      </c>
      <c r="Q49" s="88" t="s">
        <v>1384</v>
      </c>
      <c r="R49" s="23"/>
    </row>
    <row r="50" spans="1:18" ht="60.75" thickBot="1" x14ac:dyDescent="0.3">
      <c r="A50" s="82"/>
      <c r="B50" s="77" t="s">
        <v>3668</v>
      </c>
      <c r="C50" s="41">
        <v>7300</v>
      </c>
      <c r="D50" s="40">
        <v>12200</v>
      </c>
      <c r="E50" s="41">
        <v>20700</v>
      </c>
      <c r="F50" s="40">
        <v>20700</v>
      </c>
      <c r="G50" s="41">
        <v>20700</v>
      </c>
      <c r="H50" s="40">
        <v>20700</v>
      </c>
      <c r="I50" s="36"/>
      <c r="J50" s="40"/>
      <c r="K50" s="36"/>
      <c r="L50" s="40"/>
      <c r="M50" s="36"/>
      <c r="N50" s="43">
        <v>7109.6202799999992</v>
      </c>
      <c r="O50" s="44">
        <v>9984.6909199999991</v>
      </c>
      <c r="P50" s="69" t="s">
        <v>1385</v>
      </c>
      <c r="Q50" s="88" t="s">
        <v>1386</v>
      </c>
      <c r="R50" s="23"/>
    </row>
    <row r="51" spans="1:18" ht="16.5" thickBot="1" x14ac:dyDescent="0.3">
      <c r="A51" s="82"/>
      <c r="B51" s="77"/>
      <c r="C51" s="41"/>
      <c r="D51" s="40"/>
      <c r="E51" s="41"/>
      <c r="F51" s="40"/>
      <c r="G51" s="41"/>
      <c r="H51" s="40"/>
      <c r="I51" s="36"/>
      <c r="J51" s="40"/>
      <c r="K51" s="36"/>
      <c r="L51" s="40"/>
      <c r="M51" s="36"/>
      <c r="N51" s="43"/>
      <c r="O51" s="44"/>
      <c r="P51" s="69" t="s">
        <v>1387</v>
      </c>
      <c r="Q51" s="88" t="s">
        <v>1388</v>
      </c>
      <c r="R51" s="23"/>
    </row>
    <row r="52" spans="1:18" ht="48.75" thickBot="1" x14ac:dyDescent="0.3">
      <c r="A52" s="82"/>
      <c r="B52" s="77" t="s">
        <v>3669</v>
      </c>
      <c r="C52" s="41">
        <v>0</v>
      </c>
      <c r="D52" s="40">
        <v>0</v>
      </c>
      <c r="E52" s="41">
        <v>0</v>
      </c>
      <c r="F52" s="40">
        <v>0</v>
      </c>
      <c r="G52" s="41">
        <v>0</v>
      </c>
      <c r="H52" s="40">
        <v>0</v>
      </c>
      <c r="I52" s="36"/>
      <c r="J52" s="40"/>
      <c r="K52" s="36"/>
      <c r="L52" s="40"/>
      <c r="M52" s="36"/>
      <c r="N52" s="43">
        <v>-1265.1232400000001</v>
      </c>
      <c r="O52" s="44">
        <v>-59.45984000000032</v>
      </c>
      <c r="P52" s="69" t="s">
        <v>3281</v>
      </c>
      <c r="Q52" s="88" t="s">
        <v>1356</v>
      </c>
      <c r="R52" s="23"/>
    </row>
    <row r="53" spans="1:18" ht="16.5" thickBot="1" x14ac:dyDescent="0.3">
      <c r="A53" s="82"/>
      <c r="B53" s="75" t="s">
        <v>1122</v>
      </c>
      <c r="C53" s="41">
        <v>0</v>
      </c>
      <c r="D53" s="45">
        <v>0</v>
      </c>
      <c r="E53" s="41">
        <v>29400</v>
      </c>
      <c r="F53" s="40">
        <v>29400</v>
      </c>
      <c r="G53" s="41">
        <v>29400</v>
      </c>
      <c r="H53" s="40">
        <v>29400</v>
      </c>
      <c r="I53" s="46"/>
      <c r="J53" s="40"/>
      <c r="K53" s="46"/>
      <c r="L53" s="40"/>
      <c r="M53" s="46"/>
      <c r="N53" s="47">
        <v>135303.87666000004</v>
      </c>
      <c r="O53" s="48">
        <v>149285.71145</v>
      </c>
      <c r="P53" s="69" t="s">
        <v>2422</v>
      </c>
      <c r="Q53" s="99" t="s">
        <v>2422</v>
      </c>
      <c r="R53" s="23"/>
    </row>
    <row r="54" spans="1:18" ht="15.75" customHeight="1" thickTop="1" thickBot="1" x14ac:dyDescent="0.3">
      <c r="A54" s="172" t="s">
        <v>1389</v>
      </c>
      <c r="B54" s="172"/>
      <c r="C54" s="49">
        <v>0</v>
      </c>
      <c r="D54" s="49">
        <v>0</v>
      </c>
      <c r="E54" s="49">
        <v>100</v>
      </c>
      <c r="F54" s="49">
        <v>100</v>
      </c>
      <c r="G54" s="49">
        <v>100</v>
      </c>
      <c r="H54" s="49">
        <v>100</v>
      </c>
      <c r="I54" s="175" t="s">
        <v>3903</v>
      </c>
      <c r="J54" s="175"/>
      <c r="K54" s="175"/>
      <c r="L54" s="175"/>
      <c r="M54" s="175"/>
      <c r="N54" s="125" t="s">
        <v>1160</v>
      </c>
      <c r="O54" s="125" t="s">
        <v>1160</v>
      </c>
      <c r="P54" s="100"/>
      <c r="Q54" s="100"/>
      <c r="R54" s="4"/>
    </row>
    <row r="55" spans="1:18" ht="17.25" customHeight="1" thickTop="1" thickBot="1" x14ac:dyDescent="0.3">
      <c r="A55" s="178" t="s">
        <v>1390</v>
      </c>
      <c r="B55" s="179"/>
      <c r="C55" s="49">
        <f>SUM(C56)</f>
        <v>0</v>
      </c>
      <c r="D55" s="49">
        <f t="shared" ref="D55:H55" si="2">SUM(D56)</f>
        <v>0</v>
      </c>
      <c r="E55" s="49">
        <f t="shared" si="2"/>
        <v>400</v>
      </c>
      <c r="F55" s="49">
        <f t="shared" si="2"/>
        <v>400</v>
      </c>
      <c r="G55" s="49">
        <f t="shared" si="2"/>
        <v>400</v>
      </c>
      <c r="H55" s="49">
        <f t="shared" si="2"/>
        <v>400</v>
      </c>
      <c r="I55" s="156" t="s">
        <v>3903</v>
      </c>
      <c r="J55" s="156"/>
      <c r="K55" s="156"/>
      <c r="L55" s="156"/>
      <c r="M55" s="156"/>
      <c r="N55" s="49">
        <f>SUM(N56)</f>
        <v>1960.6863699999997</v>
      </c>
      <c r="O55" s="49">
        <f>SUM(O56)</f>
        <v>1921.1329900000001</v>
      </c>
      <c r="P55" s="100"/>
      <c r="Q55" s="100"/>
      <c r="R55" s="4"/>
    </row>
    <row r="56" spans="1:18" ht="33" thickTop="1" thickBot="1" x14ac:dyDescent="0.3">
      <c r="A56" s="82"/>
      <c r="B56" s="77" t="s">
        <v>2423</v>
      </c>
      <c r="C56" s="41">
        <v>0</v>
      </c>
      <c r="D56" s="40">
        <v>0</v>
      </c>
      <c r="E56" s="41">
        <v>400</v>
      </c>
      <c r="F56" s="40">
        <v>400</v>
      </c>
      <c r="G56" s="41">
        <v>400</v>
      </c>
      <c r="H56" s="40">
        <v>400</v>
      </c>
      <c r="I56" s="38"/>
      <c r="J56" s="38"/>
      <c r="K56" s="38"/>
      <c r="L56" s="38"/>
      <c r="M56" s="38"/>
      <c r="N56" s="50">
        <v>1960.6863699999997</v>
      </c>
      <c r="O56" s="44">
        <v>1921.1329900000001</v>
      </c>
      <c r="P56" s="69" t="s">
        <v>2420</v>
      </c>
      <c r="Q56" s="101" t="s">
        <v>2420</v>
      </c>
      <c r="R56" s="23"/>
    </row>
    <row r="57" spans="1:18" ht="16.5" customHeight="1" thickBot="1" x14ac:dyDescent="0.3">
      <c r="A57" s="147" t="s">
        <v>1391</v>
      </c>
      <c r="B57" s="148"/>
      <c r="C57" s="6">
        <f>SUM(C58:C85)</f>
        <v>2060</v>
      </c>
      <c r="D57" s="6">
        <f t="shared" ref="D57:H57" si="3">SUM(D58:D85)</f>
        <v>9990.0010000000002</v>
      </c>
      <c r="E57" s="6">
        <f t="shared" si="3"/>
        <v>55758</v>
      </c>
      <c r="F57" s="6">
        <f t="shared" si="3"/>
        <v>55758</v>
      </c>
      <c r="G57" s="6">
        <f t="shared" si="3"/>
        <v>55758</v>
      </c>
      <c r="H57" s="6">
        <f t="shared" si="3"/>
        <v>55758</v>
      </c>
      <c r="I57" s="156" t="s">
        <v>3903</v>
      </c>
      <c r="J57" s="156"/>
      <c r="K57" s="156"/>
      <c r="L57" s="156"/>
      <c r="M57" s="156"/>
      <c r="N57" s="6">
        <f>SUM(N58:N85)</f>
        <v>340949.78346000001</v>
      </c>
      <c r="O57" s="6">
        <f>SUM(O58:O85)</f>
        <v>334095.0183</v>
      </c>
      <c r="P57" s="98"/>
      <c r="Q57" s="98"/>
      <c r="R57" s="4"/>
    </row>
    <row r="58" spans="1:18" ht="36.75" thickBot="1" x14ac:dyDescent="0.3">
      <c r="A58" s="82"/>
      <c r="B58" s="77" t="s">
        <v>3670</v>
      </c>
      <c r="C58" s="41">
        <v>976.27700000000004</v>
      </c>
      <c r="D58" s="40">
        <v>3132.268</v>
      </c>
      <c r="E58" s="41">
        <v>19388.752</v>
      </c>
      <c r="F58" s="40">
        <v>19388.752</v>
      </c>
      <c r="G58" s="41">
        <v>19388.752</v>
      </c>
      <c r="H58" s="40">
        <v>19388.752</v>
      </c>
      <c r="I58" s="36"/>
      <c r="J58" s="40"/>
      <c r="K58" s="36"/>
      <c r="L58" s="40"/>
      <c r="M58" s="36"/>
      <c r="N58" s="43">
        <v>134144.32074</v>
      </c>
      <c r="O58" s="44">
        <v>132457.37107999998</v>
      </c>
      <c r="P58" s="69" t="s">
        <v>1392</v>
      </c>
      <c r="Q58" s="88" t="s">
        <v>1393</v>
      </c>
      <c r="R58" s="23"/>
    </row>
    <row r="59" spans="1:18" ht="36.75" thickBot="1" x14ac:dyDescent="0.3">
      <c r="A59" s="82"/>
      <c r="B59" s="77"/>
      <c r="C59" s="41"/>
      <c r="D59" s="40"/>
      <c r="E59" s="41"/>
      <c r="F59" s="40"/>
      <c r="G59" s="41"/>
      <c r="H59" s="40"/>
      <c r="I59" s="36"/>
      <c r="J59" s="40"/>
      <c r="K59" s="36"/>
      <c r="L59" s="40"/>
      <c r="M59" s="36"/>
      <c r="N59" s="43"/>
      <c r="O59" s="44"/>
      <c r="P59" s="69" t="s">
        <v>1394</v>
      </c>
      <c r="Q59" s="88" t="s">
        <v>1395</v>
      </c>
      <c r="R59" s="23"/>
    </row>
    <row r="60" spans="1:18" ht="36.75" thickBot="1" x14ac:dyDescent="0.3">
      <c r="A60" s="82"/>
      <c r="B60" s="77"/>
      <c r="C60" s="41"/>
      <c r="D60" s="40"/>
      <c r="E60" s="41"/>
      <c r="F60" s="40"/>
      <c r="G60" s="41"/>
      <c r="H60" s="40"/>
      <c r="I60" s="36"/>
      <c r="J60" s="40"/>
      <c r="K60" s="36"/>
      <c r="L60" s="40"/>
      <c r="M60" s="36"/>
      <c r="N60" s="43"/>
      <c r="O60" s="44"/>
      <c r="P60" s="69" t="s">
        <v>1396</v>
      </c>
      <c r="Q60" s="88" t="s">
        <v>1397</v>
      </c>
      <c r="R60" s="23"/>
    </row>
    <row r="61" spans="1:18" ht="24.75" thickBot="1" x14ac:dyDescent="0.3">
      <c r="A61" s="82"/>
      <c r="B61" s="77"/>
      <c r="C61" s="41"/>
      <c r="D61" s="40"/>
      <c r="E61" s="41"/>
      <c r="F61" s="40"/>
      <c r="G61" s="41"/>
      <c r="H61" s="40"/>
      <c r="I61" s="36"/>
      <c r="J61" s="40"/>
      <c r="K61" s="36"/>
      <c r="L61" s="40"/>
      <c r="M61" s="36"/>
      <c r="N61" s="43"/>
      <c r="O61" s="44"/>
      <c r="P61" s="69" t="s">
        <v>1398</v>
      </c>
      <c r="Q61" s="88" t="s">
        <v>1397</v>
      </c>
      <c r="R61" s="23"/>
    </row>
    <row r="62" spans="1:18" ht="24.75" thickBot="1" x14ac:dyDescent="0.3">
      <c r="A62" s="82"/>
      <c r="B62" s="77"/>
      <c r="C62" s="41"/>
      <c r="D62" s="40"/>
      <c r="E62" s="41"/>
      <c r="F62" s="40"/>
      <c r="G62" s="41"/>
      <c r="H62" s="40"/>
      <c r="I62" s="36"/>
      <c r="J62" s="40"/>
      <c r="K62" s="36"/>
      <c r="L62" s="40"/>
      <c r="M62" s="36"/>
      <c r="N62" s="43"/>
      <c r="O62" s="44"/>
      <c r="P62" s="69" t="s">
        <v>1399</v>
      </c>
      <c r="Q62" s="88" t="s">
        <v>1397</v>
      </c>
      <c r="R62" s="23"/>
    </row>
    <row r="63" spans="1:18" ht="36.75" thickBot="1" x14ac:dyDescent="0.3">
      <c r="A63" s="82"/>
      <c r="B63" s="77" t="s">
        <v>3671</v>
      </c>
      <c r="C63" s="41">
        <v>528.75300000000004</v>
      </c>
      <c r="D63" s="40">
        <v>1899.1859999999999</v>
      </c>
      <c r="E63" s="41">
        <v>8148.3379999999997</v>
      </c>
      <c r="F63" s="40">
        <v>8148.3379999999997</v>
      </c>
      <c r="G63" s="41">
        <v>8148.3379999999997</v>
      </c>
      <c r="H63" s="40">
        <v>8148.3379999999997</v>
      </c>
      <c r="I63" s="36"/>
      <c r="J63" s="40"/>
      <c r="K63" s="36"/>
      <c r="L63" s="40"/>
      <c r="M63" s="36"/>
      <c r="N63" s="43">
        <v>65277.968380000006</v>
      </c>
      <c r="O63" s="44">
        <v>55404.975030000001</v>
      </c>
      <c r="P63" s="69" t="s">
        <v>1400</v>
      </c>
      <c r="Q63" s="88" t="s">
        <v>1402</v>
      </c>
      <c r="R63" s="23"/>
    </row>
    <row r="64" spans="1:18" ht="36.75" thickBot="1" x14ac:dyDescent="0.3">
      <c r="A64" s="82"/>
      <c r="B64" s="77"/>
      <c r="C64" s="41"/>
      <c r="D64" s="40"/>
      <c r="E64" s="41"/>
      <c r="F64" s="40"/>
      <c r="G64" s="41"/>
      <c r="H64" s="40"/>
      <c r="I64" s="36"/>
      <c r="J64" s="40"/>
      <c r="K64" s="36"/>
      <c r="L64" s="40"/>
      <c r="M64" s="36"/>
      <c r="N64" s="43"/>
      <c r="O64" s="44"/>
      <c r="P64" s="69" t="s">
        <v>1401</v>
      </c>
      <c r="Q64" s="88" t="s">
        <v>1395</v>
      </c>
      <c r="R64" s="23"/>
    </row>
    <row r="65" spans="1:18" ht="36.75" thickBot="1" x14ac:dyDescent="0.3">
      <c r="A65" s="82"/>
      <c r="B65" s="77"/>
      <c r="C65" s="41"/>
      <c r="D65" s="40"/>
      <c r="E65" s="41"/>
      <c r="F65" s="40"/>
      <c r="G65" s="41"/>
      <c r="H65" s="40"/>
      <c r="I65" s="36"/>
      <c r="J65" s="40"/>
      <c r="K65" s="36"/>
      <c r="L65" s="40"/>
      <c r="M65" s="36"/>
      <c r="N65" s="43"/>
      <c r="O65" s="44"/>
      <c r="P65" s="69" t="s">
        <v>1403</v>
      </c>
      <c r="Q65" s="88" t="s">
        <v>1404</v>
      </c>
      <c r="R65" s="23"/>
    </row>
    <row r="66" spans="1:18" ht="41.25" customHeight="1" thickBot="1" x14ac:dyDescent="0.3">
      <c r="A66" s="82"/>
      <c r="B66" s="77"/>
      <c r="C66" s="41"/>
      <c r="D66" s="40"/>
      <c r="E66" s="41"/>
      <c r="F66" s="40"/>
      <c r="G66" s="41"/>
      <c r="H66" s="40"/>
      <c r="I66" s="36"/>
      <c r="J66" s="40"/>
      <c r="K66" s="36"/>
      <c r="L66" s="40"/>
      <c r="M66" s="36"/>
      <c r="N66" s="43"/>
      <c r="O66" s="44"/>
      <c r="P66" s="69" t="s">
        <v>1405</v>
      </c>
      <c r="Q66" s="88" t="s">
        <v>1406</v>
      </c>
      <c r="R66" s="23"/>
    </row>
    <row r="67" spans="1:18" ht="36.75" thickBot="1" x14ac:dyDescent="0.3">
      <c r="A67" s="82"/>
      <c r="B67" s="77"/>
      <c r="C67" s="41"/>
      <c r="D67" s="40"/>
      <c r="E67" s="41"/>
      <c r="F67" s="40"/>
      <c r="G67" s="41"/>
      <c r="H67" s="40"/>
      <c r="I67" s="36"/>
      <c r="J67" s="40"/>
      <c r="K67" s="36"/>
      <c r="L67" s="40"/>
      <c r="M67" s="36"/>
      <c r="N67" s="43"/>
      <c r="O67" s="44"/>
      <c r="P67" s="69" t="s">
        <v>1407</v>
      </c>
      <c r="Q67" s="88" t="s">
        <v>1395</v>
      </c>
      <c r="R67" s="23"/>
    </row>
    <row r="68" spans="1:18" ht="48.75" thickBot="1" x14ac:dyDescent="0.3">
      <c r="A68" s="82"/>
      <c r="B68" s="77"/>
      <c r="C68" s="41"/>
      <c r="D68" s="40"/>
      <c r="E68" s="41"/>
      <c r="F68" s="40"/>
      <c r="G68" s="41"/>
      <c r="H68" s="40"/>
      <c r="I68" s="36"/>
      <c r="J68" s="40"/>
      <c r="K68" s="36"/>
      <c r="L68" s="40"/>
      <c r="M68" s="36"/>
      <c r="N68" s="43"/>
      <c r="O68" s="44"/>
      <c r="P68" s="69" t="s">
        <v>1408</v>
      </c>
      <c r="Q68" s="88" t="s">
        <v>1411</v>
      </c>
      <c r="R68" s="23"/>
    </row>
    <row r="69" spans="1:18" ht="36.75" thickBot="1" x14ac:dyDescent="0.3">
      <c r="A69" s="82"/>
      <c r="B69" s="77"/>
      <c r="C69" s="41"/>
      <c r="D69" s="40"/>
      <c r="E69" s="41"/>
      <c r="F69" s="40"/>
      <c r="G69" s="41"/>
      <c r="H69" s="40"/>
      <c r="I69" s="36"/>
      <c r="J69" s="40"/>
      <c r="K69" s="36"/>
      <c r="L69" s="40"/>
      <c r="M69" s="36"/>
      <c r="N69" s="43"/>
      <c r="O69" s="44"/>
      <c r="P69" s="69" t="s">
        <v>1409</v>
      </c>
      <c r="Q69" s="88" t="s">
        <v>1411</v>
      </c>
      <c r="R69" s="23"/>
    </row>
    <row r="70" spans="1:18" ht="48.75" thickBot="1" x14ac:dyDescent="0.3">
      <c r="A70" s="82"/>
      <c r="B70" s="77"/>
      <c r="C70" s="41"/>
      <c r="D70" s="40"/>
      <c r="E70" s="41"/>
      <c r="F70" s="40"/>
      <c r="G70" s="41"/>
      <c r="H70" s="40"/>
      <c r="I70" s="36"/>
      <c r="J70" s="40"/>
      <c r="K70" s="36"/>
      <c r="L70" s="40"/>
      <c r="M70" s="36"/>
      <c r="N70" s="43"/>
      <c r="O70" s="44"/>
      <c r="P70" s="69" t="s">
        <v>1410</v>
      </c>
      <c r="Q70" s="88" t="s">
        <v>1395</v>
      </c>
      <c r="R70" s="23"/>
    </row>
    <row r="71" spans="1:18" ht="48.75" thickBot="1" x14ac:dyDescent="0.3">
      <c r="A71" s="82"/>
      <c r="B71" s="77"/>
      <c r="C71" s="41"/>
      <c r="D71" s="40"/>
      <c r="E71" s="41"/>
      <c r="F71" s="40"/>
      <c r="G71" s="41"/>
      <c r="H71" s="40"/>
      <c r="I71" s="36"/>
      <c r="J71" s="40"/>
      <c r="K71" s="36"/>
      <c r="L71" s="40"/>
      <c r="M71" s="36"/>
      <c r="N71" s="43"/>
      <c r="O71" s="44"/>
      <c r="P71" s="69" t="s">
        <v>1412</v>
      </c>
      <c r="Q71" s="88" t="s">
        <v>1395</v>
      </c>
      <c r="R71" s="23"/>
    </row>
    <row r="72" spans="1:18" ht="48.75" thickBot="1" x14ac:dyDescent="0.3">
      <c r="A72" s="82"/>
      <c r="B72" s="77" t="s">
        <v>3672</v>
      </c>
      <c r="C72" s="41">
        <v>231.904</v>
      </c>
      <c r="D72" s="40">
        <v>835.78399999999999</v>
      </c>
      <c r="E72" s="41">
        <v>11158.25</v>
      </c>
      <c r="F72" s="40">
        <v>11158.25</v>
      </c>
      <c r="G72" s="41">
        <v>11158.25</v>
      </c>
      <c r="H72" s="40">
        <v>11158.25</v>
      </c>
      <c r="I72" s="36"/>
      <c r="J72" s="40"/>
      <c r="K72" s="36"/>
      <c r="L72" s="40"/>
      <c r="M72" s="36"/>
      <c r="N72" s="43">
        <v>34399.460050000002</v>
      </c>
      <c r="O72" s="44">
        <v>35767.174469999998</v>
      </c>
      <c r="P72" s="69" t="s">
        <v>1413</v>
      </c>
      <c r="Q72" s="88" t="s">
        <v>1402</v>
      </c>
      <c r="R72" s="23"/>
    </row>
    <row r="73" spans="1:18" ht="36.75" thickBot="1" x14ac:dyDescent="0.3">
      <c r="A73" s="82"/>
      <c r="B73" s="77"/>
      <c r="C73" s="41"/>
      <c r="D73" s="40"/>
      <c r="E73" s="41"/>
      <c r="F73" s="40"/>
      <c r="G73" s="41"/>
      <c r="H73" s="40"/>
      <c r="I73" s="36"/>
      <c r="J73" s="40"/>
      <c r="K73" s="36"/>
      <c r="L73" s="40"/>
      <c r="M73" s="36"/>
      <c r="N73" s="43"/>
      <c r="O73" s="44"/>
      <c r="P73" s="69" t="s">
        <v>1414</v>
      </c>
      <c r="Q73" s="88" t="s">
        <v>1404</v>
      </c>
      <c r="R73" s="23"/>
    </row>
    <row r="74" spans="1:18" ht="36.75" thickBot="1" x14ac:dyDescent="0.3">
      <c r="A74" s="82"/>
      <c r="B74" s="77"/>
      <c r="C74" s="41"/>
      <c r="D74" s="40"/>
      <c r="E74" s="41"/>
      <c r="F74" s="40"/>
      <c r="G74" s="41"/>
      <c r="H74" s="40"/>
      <c r="I74" s="36"/>
      <c r="J74" s="40"/>
      <c r="K74" s="36"/>
      <c r="L74" s="40"/>
      <c r="M74" s="36"/>
      <c r="N74" s="43"/>
      <c r="O74" s="44"/>
      <c r="P74" s="69" t="s">
        <v>1415</v>
      </c>
      <c r="Q74" s="88" t="s">
        <v>1395</v>
      </c>
      <c r="R74" s="23"/>
    </row>
    <row r="75" spans="1:18" ht="16.5" thickBot="1" x14ac:dyDescent="0.3">
      <c r="A75" s="82"/>
      <c r="B75" s="77"/>
      <c r="C75" s="41"/>
      <c r="D75" s="40"/>
      <c r="E75" s="41"/>
      <c r="F75" s="40"/>
      <c r="G75" s="41"/>
      <c r="H75" s="40"/>
      <c r="I75" s="36"/>
      <c r="J75" s="40"/>
      <c r="K75" s="36"/>
      <c r="L75" s="40"/>
      <c r="M75" s="36"/>
      <c r="N75" s="43"/>
      <c r="O75" s="44"/>
      <c r="P75" s="69" t="s">
        <v>1416</v>
      </c>
      <c r="Q75" s="88" t="s">
        <v>1418</v>
      </c>
      <c r="R75" s="23"/>
    </row>
    <row r="76" spans="1:18" ht="36.75" thickBot="1" x14ac:dyDescent="0.3">
      <c r="A76" s="82"/>
      <c r="B76" s="77"/>
      <c r="C76" s="41"/>
      <c r="D76" s="40"/>
      <c r="E76" s="41"/>
      <c r="F76" s="40"/>
      <c r="G76" s="41"/>
      <c r="H76" s="40"/>
      <c r="I76" s="36"/>
      <c r="J76" s="40"/>
      <c r="K76" s="36"/>
      <c r="L76" s="40"/>
      <c r="M76" s="36"/>
      <c r="N76" s="43"/>
      <c r="O76" s="44"/>
      <c r="P76" s="69" t="s">
        <v>1417</v>
      </c>
      <c r="Q76" s="88" t="s">
        <v>1404</v>
      </c>
      <c r="R76" s="23"/>
    </row>
    <row r="77" spans="1:18" ht="48.75" thickBot="1" x14ac:dyDescent="0.3">
      <c r="A77" s="82"/>
      <c r="B77" s="77" t="s">
        <v>3673</v>
      </c>
      <c r="C77" s="41">
        <v>100.79900000000001</v>
      </c>
      <c r="D77" s="40">
        <v>538.76700000000005</v>
      </c>
      <c r="E77" s="41">
        <v>1896.104</v>
      </c>
      <c r="F77" s="40">
        <v>1896.104</v>
      </c>
      <c r="G77" s="41">
        <v>1896.104</v>
      </c>
      <c r="H77" s="40">
        <v>1896.104</v>
      </c>
      <c r="I77" s="36"/>
      <c r="J77" s="40"/>
      <c r="K77" s="36"/>
      <c r="L77" s="40"/>
      <c r="M77" s="36"/>
      <c r="N77" s="43">
        <v>14261.792220000003</v>
      </c>
      <c r="O77" s="44">
        <v>14848.400780000002</v>
      </c>
      <c r="P77" s="69" t="s">
        <v>1419</v>
      </c>
      <c r="Q77" s="88" t="s">
        <v>1427</v>
      </c>
      <c r="R77" s="23"/>
    </row>
    <row r="78" spans="1:18" ht="42.75" customHeight="1" thickBot="1" x14ac:dyDescent="0.3">
      <c r="A78" s="82"/>
      <c r="B78" s="77"/>
      <c r="C78" s="41"/>
      <c r="D78" s="40"/>
      <c r="E78" s="41"/>
      <c r="F78" s="40"/>
      <c r="G78" s="41"/>
      <c r="H78" s="40"/>
      <c r="I78" s="36"/>
      <c r="J78" s="40"/>
      <c r="K78" s="36"/>
      <c r="L78" s="40"/>
      <c r="M78" s="36"/>
      <c r="N78" s="43"/>
      <c r="O78" s="44"/>
      <c r="P78" s="69" t="s">
        <v>1420</v>
      </c>
      <c r="Q78" s="88" t="s">
        <v>1427</v>
      </c>
      <c r="R78" s="23"/>
    </row>
    <row r="79" spans="1:18" ht="24.75" thickBot="1" x14ac:dyDescent="0.3">
      <c r="A79" s="82"/>
      <c r="B79" s="77"/>
      <c r="C79" s="41"/>
      <c r="D79" s="40"/>
      <c r="E79" s="41"/>
      <c r="F79" s="40"/>
      <c r="G79" s="41"/>
      <c r="H79" s="40"/>
      <c r="I79" s="36"/>
      <c r="J79" s="40"/>
      <c r="K79" s="36"/>
      <c r="L79" s="40"/>
      <c r="M79" s="36"/>
      <c r="N79" s="43"/>
      <c r="O79" s="44"/>
      <c r="P79" s="69" t="s">
        <v>1421</v>
      </c>
      <c r="Q79" s="88" t="s">
        <v>1428</v>
      </c>
      <c r="R79" s="23"/>
    </row>
    <row r="80" spans="1:18" ht="16.5" thickBot="1" x14ac:dyDescent="0.3">
      <c r="A80" s="82"/>
      <c r="B80" s="77"/>
      <c r="C80" s="41"/>
      <c r="D80" s="40"/>
      <c r="E80" s="41"/>
      <c r="F80" s="40"/>
      <c r="G80" s="41"/>
      <c r="H80" s="40"/>
      <c r="I80" s="36"/>
      <c r="J80" s="40"/>
      <c r="K80" s="36"/>
      <c r="L80" s="40"/>
      <c r="M80" s="36"/>
      <c r="N80" s="43"/>
      <c r="O80" s="44"/>
      <c r="P80" s="69" t="s">
        <v>1422</v>
      </c>
      <c r="Q80" s="88" t="s">
        <v>1427</v>
      </c>
      <c r="R80" s="23"/>
    </row>
    <row r="81" spans="1:18" ht="16.5" thickBot="1" x14ac:dyDescent="0.3">
      <c r="A81" s="82"/>
      <c r="B81" s="77"/>
      <c r="C81" s="41"/>
      <c r="D81" s="40"/>
      <c r="E81" s="41"/>
      <c r="F81" s="40"/>
      <c r="G81" s="41"/>
      <c r="H81" s="40"/>
      <c r="I81" s="36"/>
      <c r="J81" s="40"/>
      <c r="K81" s="36"/>
      <c r="L81" s="40"/>
      <c r="M81" s="36"/>
      <c r="N81" s="43"/>
      <c r="O81" s="44"/>
      <c r="P81" s="69" t="s">
        <v>1423</v>
      </c>
      <c r="Q81" s="88" t="s">
        <v>1430</v>
      </c>
      <c r="R81" s="23"/>
    </row>
    <row r="82" spans="1:18" ht="24.75" thickBot="1" x14ac:dyDescent="0.3">
      <c r="A82" s="82"/>
      <c r="B82" s="77"/>
      <c r="C82" s="41"/>
      <c r="D82" s="40"/>
      <c r="E82" s="41"/>
      <c r="F82" s="40"/>
      <c r="G82" s="41"/>
      <c r="H82" s="40"/>
      <c r="I82" s="36"/>
      <c r="J82" s="40"/>
      <c r="K82" s="36"/>
      <c r="L82" s="40"/>
      <c r="M82" s="36"/>
      <c r="N82" s="43"/>
      <c r="O82" s="44"/>
      <c r="P82" s="69" t="s">
        <v>1424</v>
      </c>
      <c r="Q82" s="88" t="s">
        <v>1430</v>
      </c>
      <c r="R82" s="23"/>
    </row>
    <row r="83" spans="1:18" ht="24.75" thickBot="1" x14ac:dyDescent="0.3">
      <c r="A83" s="82"/>
      <c r="B83" s="77"/>
      <c r="C83" s="41"/>
      <c r="D83" s="40"/>
      <c r="E83" s="41"/>
      <c r="F83" s="40"/>
      <c r="G83" s="41"/>
      <c r="H83" s="40"/>
      <c r="I83" s="36"/>
      <c r="J83" s="40"/>
      <c r="K83" s="36"/>
      <c r="L83" s="40"/>
      <c r="M83" s="36"/>
      <c r="N83" s="43"/>
      <c r="O83" s="44"/>
      <c r="P83" s="69" t="s">
        <v>1425</v>
      </c>
      <c r="Q83" s="88" t="s">
        <v>1429</v>
      </c>
      <c r="R83" s="23"/>
    </row>
    <row r="84" spans="1:18" ht="24.75" thickBot="1" x14ac:dyDescent="0.3">
      <c r="A84" s="82"/>
      <c r="B84" s="77"/>
      <c r="C84" s="41"/>
      <c r="D84" s="40"/>
      <c r="E84" s="41"/>
      <c r="F84" s="40"/>
      <c r="G84" s="41"/>
      <c r="H84" s="40"/>
      <c r="I84" s="36"/>
      <c r="J84" s="40"/>
      <c r="K84" s="36"/>
      <c r="L84" s="40"/>
      <c r="M84" s="36"/>
      <c r="N84" s="43"/>
      <c r="O84" s="44"/>
      <c r="P84" s="69" t="s">
        <v>1426</v>
      </c>
      <c r="Q84" s="88" t="s">
        <v>1428</v>
      </c>
      <c r="R84" s="23"/>
    </row>
    <row r="85" spans="1:18" ht="16.5" customHeight="1" thickBot="1" x14ac:dyDescent="0.3">
      <c r="A85" s="82"/>
      <c r="B85" s="75" t="s">
        <v>1122</v>
      </c>
      <c r="C85" s="51">
        <v>222.267</v>
      </c>
      <c r="D85" s="45">
        <v>3583.9960000000001</v>
      </c>
      <c r="E85" s="51">
        <v>15166.556</v>
      </c>
      <c r="F85" s="45">
        <v>15166.556</v>
      </c>
      <c r="G85" s="51">
        <v>15166.556</v>
      </c>
      <c r="H85" s="45">
        <v>15166.556</v>
      </c>
      <c r="I85" s="46"/>
      <c r="J85" s="45"/>
      <c r="K85" s="46"/>
      <c r="L85" s="45"/>
      <c r="M85" s="46"/>
      <c r="N85" s="43">
        <v>92866.242069999993</v>
      </c>
      <c r="O85" s="44">
        <v>95617.096940000003</v>
      </c>
      <c r="P85" s="69" t="s">
        <v>2422</v>
      </c>
      <c r="Q85" s="99" t="s">
        <v>2422</v>
      </c>
      <c r="R85" s="23"/>
    </row>
    <row r="86" spans="1:18" ht="17.25" thickTop="1" thickBot="1" x14ac:dyDescent="0.3">
      <c r="A86" s="171" t="s">
        <v>1431</v>
      </c>
      <c r="B86" s="171"/>
      <c r="C86" s="52">
        <v>100</v>
      </c>
      <c r="D86" s="52">
        <v>100</v>
      </c>
      <c r="E86" s="52">
        <v>300</v>
      </c>
      <c r="F86" s="52">
        <v>300</v>
      </c>
      <c r="G86" s="52">
        <v>300</v>
      </c>
      <c r="H86" s="52">
        <v>300</v>
      </c>
      <c r="I86" s="175" t="s">
        <v>3903</v>
      </c>
      <c r="J86" s="175"/>
      <c r="K86" s="175"/>
      <c r="L86" s="175"/>
      <c r="M86" s="175"/>
      <c r="N86" s="53"/>
      <c r="O86" s="53"/>
      <c r="P86" s="102"/>
      <c r="Q86" s="102"/>
      <c r="R86" s="4"/>
    </row>
    <row r="87" spans="1:18" ht="17.25" customHeight="1" thickTop="1" thickBot="1" x14ac:dyDescent="0.3">
      <c r="A87" s="176" t="s">
        <v>2250</v>
      </c>
      <c r="B87" s="177"/>
      <c r="C87" s="6">
        <f>SUM(C88:C94)</f>
        <v>1602</v>
      </c>
      <c r="D87" s="6">
        <f t="shared" ref="D87:H87" si="4">SUM(D88:D94)</f>
        <v>11254</v>
      </c>
      <c r="E87" s="6">
        <f t="shared" si="4"/>
        <v>14740</v>
      </c>
      <c r="F87" s="6">
        <f t="shared" si="4"/>
        <v>14740</v>
      </c>
      <c r="G87" s="6">
        <f t="shared" si="4"/>
        <v>14740</v>
      </c>
      <c r="H87" s="6">
        <f t="shared" si="4"/>
        <v>14740</v>
      </c>
      <c r="I87" s="156" t="s">
        <v>3903</v>
      </c>
      <c r="J87" s="156"/>
      <c r="K87" s="156"/>
      <c r="L87" s="156"/>
      <c r="M87" s="156"/>
      <c r="N87" s="6">
        <f>SUM(N88:N94)</f>
        <v>93878.985020000007</v>
      </c>
      <c r="O87" s="6">
        <f>SUM(O88:O94)</f>
        <v>97293.761069999993</v>
      </c>
      <c r="P87" s="98"/>
      <c r="Q87" s="98"/>
      <c r="R87" s="4"/>
    </row>
    <row r="88" spans="1:18" ht="32.25" thickBot="1" x14ac:dyDescent="0.3">
      <c r="A88" s="82"/>
      <c r="B88" s="77" t="s">
        <v>2482</v>
      </c>
      <c r="C88" s="41">
        <v>749</v>
      </c>
      <c r="D88" s="40">
        <v>4281</v>
      </c>
      <c r="E88" s="41">
        <v>6373</v>
      </c>
      <c r="F88" s="40">
        <v>6373</v>
      </c>
      <c r="G88" s="41">
        <v>6373</v>
      </c>
      <c r="H88" s="40">
        <v>6373</v>
      </c>
      <c r="I88" s="36"/>
      <c r="J88" s="40"/>
      <c r="K88" s="36"/>
      <c r="L88" s="40"/>
      <c r="M88" s="36"/>
      <c r="N88" s="43">
        <v>52630.605089999997</v>
      </c>
      <c r="O88" s="44">
        <v>51434.497109999997</v>
      </c>
      <c r="P88" s="103" t="s">
        <v>2251</v>
      </c>
      <c r="Q88" s="73" t="s">
        <v>2253</v>
      </c>
      <c r="R88" s="23"/>
    </row>
    <row r="89" spans="1:18" ht="36.75" thickBot="1" x14ac:dyDescent="0.3">
      <c r="A89" s="82"/>
      <c r="B89" s="77"/>
      <c r="C89" s="41"/>
      <c r="D89" s="40"/>
      <c r="E89" s="41"/>
      <c r="F89" s="40"/>
      <c r="G89" s="41"/>
      <c r="H89" s="40"/>
      <c r="I89" s="36"/>
      <c r="J89" s="40"/>
      <c r="K89" s="36"/>
      <c r="L89" s="40"/>
      <c r="M89" s="36"/>
      <c r="N89" s="43"/>
      <c r="O89" s="44"/>
      <c r="P89" s="103" t="s">
        <v>2252</v>
      </c>
      <c r="Q89" s="73" t="s">
        <v>2254</v>
      </c>
      <c r="R89" s="23"/>
    </row>
    <row r="90" spans="1:18" ht="28.5" customHeight="1" thickBot="1" x14ac:dyDescent="0.3">
      <c r="A90" s="82"/>
      <c r="B90" s="77" t="s">
        <v>2483</v>
      </c>
      <c r="C90" s="41">
        <v>686</v>
      </c>
      <c r="D90" s="40">
        <v>4176</v>
      </c>
      <c r="E90" s="41">
        <v>4642</v>
      </c>
      <c r="F90" s="40">
        <v>4642</v>
      </c>
      <c r="G90" s="41">
        <v>4642</v>
      </c>
      <c r="H90" s="40">
        <v>4642</v>
      </c>
      <c r="I90" s="36"/>
      <c r="J90" s="40"/>
      <c r="K90" s="36"/>
      <c r="L90" s="40"/>
      <c r="M90" s="36"/>
      <c r="N90" s="43">
        <v>20925.837970000004</v>
      </c>
      <c r="O90" s="44">
        <v>20439.42282</v>
      </c>
      <c r="P90" s="103" t="s">
        <v>2255</v>
      </c>
      <c r="Q90" s="73" t="s">
        <v>2258</v>
      </c>
      <c r="R90" s="23"/>
    </row>
    <row r="91" spans="1:18" ht="36.75" thickBot="1" x14ac:dyDescent="0.3">
      <c r="A91" s="82"/>
      <c r="B91" s="77"/>
      <c r="C91" s="41"/>
      <c r="D91" s="40"/>
      <c r="E91" s="41"/>
      <c r="F91" s="40"/>
      <c r="G91" s="41"/>
      <c r="H91" s="40"/>
      <c r="I91" s="36"/>
      <c r="J91" s="40"/>
      <c r="K91" s="36"/>
      <c r="L91" s="40"/>
      <c r="M91" s="36"/>
      <c r="N91" s="43"/>
      <c r="O91" s="44"/>
      <c r="P91" s="103" t="s">
        <v>2256</v>
      </c>
      <c r="Q91" s="73" t="s">
        <v>2259</v>
      </c>
      <c r="R91" s="23"/>
    </row>
    <row r="92" spans="1:18" ht="36.75" thickBot="1" x14ac:dyDescent="0.3">
      <c r="A92" s="82"/>
      <c r="B92" s="77"/>
      <c r="C92" s="41"/>
      <c r="D92" s="40"/>
      <c r="E92" s="41"/>
      <c r="F92" s="40"/>
      <c r="G92" s="41"/>
      <c r="H92" s="40"/>
      <c r="I92" s="36"/>
      <c r="J92" s="40"/>
      <c r="K92" s="36"/>
      <c r="L92" s="40"/>
      <c r="M92" s="36"/>
      <c r="N92" s="43"/>
      <c r="O92" s="44"/>
      <c r="P92" s="103" t="s">
        <v>2257</v>
      </c>
      <c r="Q92" s="73" t="s">
        <v>2260</v>
      </c>
      <c r="R92" s="23"/>
    </row>
    <row r="93" spans="1:18" ht="72.75" thickBot="1" x14ac:dyDescent="0.3">
      <c r="A93" s="82"/>
      <c r="B93" s="77" t="s">
        <v>2484</v>
      </c>
      <c r="C93" s="41">
        <v>57</v>
      </c>
      <c r="D93" s="40">
        <v>493</v>
      </c>
      <c r="E93" s="41">
        <v>576</v>
      </c>
      <c r="F93" s="40">
        <v>576</v>
      </c>
      <c r="G93" s="41">
        <v>576</v>
      </c>
      <c r="H93" s="40">
        <v>576</v>
      </c>
      <c r="I93" s="36"/>
      <c r="J93" s="40"/>
      <c r="K93" s="36"/>
      <c r="L93" s="40"/>
      <c r="M93" s="36"/>
      <c r="N93" s="43">
        <v>4772.4561199999998</v>
      </c>
      <c r="O93" s="44">
        <v>5282.0891299999994</v>
      </c>
      <c r="P93" s="103" t="s">
        <v>2261</v>
      </c>
      <c r="Q93" s="73" t="s">
        <v>2262</v>
      </c>
      <c r="R93" s="23"/>
    </row>
    <row r="94" spans="1:18" ht="16.5" thickBot="1" x14ac:dyDescent="0.3">
      <c r="A94" s="82"/>
      <c r="B94" s="75" t="s">
        <v>1122</v>
      </c>
      <c r="C94" s="41">
        <v>110</v>
      </c>
      <c r="D94" s="40">
        <v>2304</v>
      </c>
      <c r="E94" s="41">
        <v>3149</v>
      </c>
      <c r="F94" s="40">
        <v>3149</v>
      </c>
      <c r="G94" s="41">
        <v>3149</v>
      </c>
      <c r="H94" s="40">
        <v>3149</v>
      </c>
      <c r="I94" s="36"/>
      <c r="J94" s="40"/>
      <c r="K94" s="36"/>
      <c r="L94" s="40"/>
      <c r="M94" s="36"/>
      <c r="N94" s="43">
        <v>15550.08584</v>
      </c>
      <c r="O94" s="44">
        <v>20137.752009999997</v>
      </c>
      <c r="P94" s="103" t="s">
        <v>2422</v>
      </c>
      <c r="Q94" s="99" t="s">
        <v>2422</v>
      </c>
      <c r="R94" s="23"/>
    </row>
    <row r="95" spans="1:18" ht="16.5" customHeight="1" thickTop="1" thickBot="1" x14ac:dyDescent="0.3">
      <c r="A95" s="147" t="s">
        <v>1436</v>
      </c>
      <c r="B95" s="148"/>
      <c r="C95" s="52">
        <f>SUM(C96:C108)</f>
        <v>27891</v>
      </c>
      <c r="D95" s="52">
        <f t="shared" ref="D95:E95" si="5">SUM(D96:D108)</f>
        <v>58887</v>
      </c>
      <c r="E95" s="52">
        <f t="shared" si="5"/>
        <v>182367</v>
      </c>
      <c r="F95" s="170" t="s">
        <v>3903</v>
      </c>
      <c r="G95" s="170"/>
      <c r="H95" s="170"/>
      <c r="I95" s="156" t="s">
        <v>3903</v>
      </c>
      <c r="J95" s="156"/>
      <c r="K95" s="156"/>
      <c r="L95" s="156"/>
      <c r="M95" s="156"/>
      <c r="N95" s="52">
        <f>SUM(N96:N108)</f>
        <v>1852407.4980400004</v>
      </c>
      <c r="O95" s="52">
        <f>SUM(O96:O108)</f>
        <v>1877281.4892799999</v>
      </c>
      <c r="P95" s="102"/>
      <c r="Q95" s="102"/>
      <c r="R95" s="4"/>
    </row>
    <row r="96" spans="1:18" ht="25.5" thickTop="1" thickBot="1" x14ac:dyDescent="0.3">
      <c r="A96" s="82"/>
      <c r="B96" s="77" t="s">
        <v>2424</v>
      </c>
      <c r="C96" s="41">
        <v>5129</v>
      </c>
      <c r="D96" s="40">
        <v>7884</v>
      </c>
      <c r="E96" s="41">
        <v>15308</v>
      </c>
      <c r="F96" s="139" t="s">
        <v>3903</v>
      </c>
      <c r="G96" s="139"/>
      <c r="H96" s="139"/>
      <c r="I96" s="38"/>
      <c r="J96" s="40"/>
      <c r="K96" s="38"/>
      <c r="L96" s="40"/>
      <c r="M96" s="38"/>
      <c r="N96" s="43">
        <v>132416.75924999997</v>
      </c>
      <c r="O96" s="44">
        <v>115568.60255000001</v>
      </c>
      <c r="P96" s="69" t="s">
        <v>1432</v>
      </c>
      <c r="Q96" s="101" t="s">
        <v>1435</v>
      </c>
      <c r="R96" s="23"/>
    </row>
    <row r="97" spans="1:18" ht="36.75" thickBot="1" x14ac:dyDescent="0.3">
      <c r="A97" s="82"/>
      <c r="B97" s="77"/>
      <c r="C97" s="41"/>
      <c r="D97" s="40"/>
      <c r="E97" s="41"/>
      <c r="F97" s="40"/>
      <c r="G97" s="35"/>
      <c r="H97" s="40"/>
      <c r="I97" s="36"/>
      <c r="J97" s="40"/>
      <c r="K97" s="36"/>
      <c r="L97" s="40"/>
      <c r="M97" s="36"/>
      <c r="N97" s="43"/>
      <c r="O97" s="44"/>
      <c r="P97" s="69" t="s">
        <v>1433</v>
      </c>
      <c r="Q97" s="88" t="s">
        <v>1395</v>
      </c>
      <c r="R97" s="23"/>
    </row>
    <row r="98" spans="1:18" ht="48.75" thickBot="1" x14ac:dyDescent="0.3">
      <c r="A98" s="82"/>
      <c r="B98" s="77"/>
      <c r="C98" s="41"/>
      <c r="D98" s="40"/>
      <c r="E98" s="41"/>
      <c r="F98" s="40"/>
      <c r="G98" s="35"/>
      <c r="H98" s="40"/>
      <c r="I98" s="36"/>
      <c r="J98" s="40"/>
      <c r="K98" s="36"/>
      <c r="L98" s="40"/>
      <c r="M98" s="36"/>
      <c r="N98" s="43"/>
      <c r="O98" s="44"/>
      <c r="P98" s="69" t="s">
        <v>1434</v>
      </c>
      <c r="Q98" s="88" t="s">
        <v>1418</v>
      </c>
      <c r="R98" s="23"/>
    </row>
    <row r="99" spans="1:18" ht="48.75" thickBot="1" x14ac:dyDescent="0.3">
      <c r="A99" s="82"/>
      <c r="B99" s="77" t="s">
        <v>2425</v>
      </c>
      <c r="C99" s="41">
        <v>10057</v>
      </c>
      <c r="D99" s="40">
        <v>37157</v>
      </c>
      <c r="E99" s="41">
        <v>76371</v>
      </c>
      <c r="F99" s="139" t="s">
        <v>3903</v>
      </c>
      <c r="G99" s="139"/>
      <c r="H99" s="139"/>
      <c r="I99" s="36"/>
      <c r="J99" s="40"/>
      <c r="K99" s="36"/>
      <c r="L99" s="40"/>
      <c r="M99" s="36"/>
      <c r="N99" s="43">
        <v>293453.46152999997</v>
      </c>
      <c r="O99" s="44">
        <v>249981.43843999997</v>
      </c>
      <c r="P99" s="69" t="s">
        <v>1437</v>
      </c>
      <c r="Q99" s="88" t="s">
        <v>1395</v>
      </c>
      <c r="R99" s="23"/>
    </row>
    <row r="100" spans="1:18" ht="48.75" thickBot="1" x14ac:dyDescent="0.3">
      <c r="A100" s="82"/>
      <c r="B100" s="77" t="s">
        <v>2426</v>
      </c>
      <c r="C100" s="41">
        <v>1214</v>
      </c>
      <c r="D100" s="40">
        <v>1653</v>
      </c>
      <c r="E100" s="41">
        <v>12185</v>
      </c>
      <c r="F100" s="139" t="s">
        <v>3903</v>
      </c>
      <c r="G100" s="139"/>
      <c r="H100" s="139"/>
      <c r="I100" s="36"/>
      <c r="J100" s="40"/>
      <c r="K100" s="36"/>
      <c r="L100" s="40"/>
      <c r="M100" s="36"/>
      <c r="N100" s="43">
        <v>209157.55396000005</v>
      </c>
      <c r="O100" s="44">
        <v>166460.96550999998</v>
      </c>
      <c r="P100" s="69" t="s">
        <v>1438</v>
      </c>
      <c r="Q100" s="88" t="s">
        <v>1418</v>
      </c>
      <c r="R100" s="23"/>
    </row>
    <row r="101" spans="1:18" ht="36.75" thickBot="1" x14ac:dyDescent="0.3">
      <c r="A101" s="82"/>
      <c r="B101" s="77" t="s">
        <v>2427</v>
      </c>
      <c r="C101" s="41">
        <v>710</v>
      </c>
      <c r="D101" s="40">
        <v>1297</v>
      </c>
      <c r="E101" s="41">
        <v>12863</v>
      </c>
      <c r="F101" s="139" t="s">
        <v>3903</v>
      </c>
      <c r="G101" s="139"/>
      <c r="H101" s="139"/>
      <c r="I101" s="36"/>
      <c r="J101" s="40"/>
      <c r="K101" s="36"/>
      <c r="L101" s="40"/>
      <c r="M101" s="36"/>
      <c r="N101" s="43">
        <v>486121.65072999999</v>
      </c>
      <c r="O101" s="44">
        <v>394832.22029999999</v>
      </c>
      <c r="P101" s="69" t="s">
        <v>1439</v>
      </c>
      <c r="Q101" s="88" t="s">
        <v>1395</v>
      </c>
      <c r="R101" s="23"/>
    </row>
    <row r="102" spans="1:18" ht="48.75" thickBot="1" x14ac:dyDescent="0.3">
      <c r="A102" s="82"/>
      <c r="B102" s="77"/>
      <c r="C102" s="41"/>
      <c r="D102" s="40"/>
      <c r="E102" s="41"/>
      <c r="F102" s="40"/>
      <c r="G102" s="35"/>
      <c r="H102" s="40"/>
      <c r="I102" s="36"/>
      <c r="J102" s="40"/>
      <c r="K102" s="36"/>
      <c r="L102" s="40"/>
      <c r="M102" s="36"/>
      <c r="N102" s="43"/>
      <c r="O102" s="44"/>
      <c r="P102" s="69" t="s">
        <v>1440</v>
      </c>
      <c r="Q102" s="88" t="s">
        <v>1441</v>
      </c>
      <c r="R102" s="23"/>
    </row>
    <row r="103" spans="1:18" ht="48.75" thickBot="1" x14ac:dyDescent="0.3">
      <c r="A103" s="82"/>
      <c r="B103" s="77" t="s">
        <v>2428</v>
      </c>
      <c r="C103" s="41">
        <v>1616</v>
      </c>
      <c r="D103" s="40">
        <v>2997</v>
      </c>
      <c r="E103" s="41">
        <v>6889</v>
      </c>
      <c r="F103" s="139" t="s">
        <v>3903</v>
      </c>
      <c r="G103" s="139"/>
      <c r="H103" s="139"/>
      <c r="I103" s="36"/>
      <c r="J103" s="40"/>
      <c r="K103" s="36"/>
      <c r="L103" s="40"/>
      <c r="M103" s="36"/>
      <c r="N103" s="43">
        <v>69880.079200000007</v>
      </c>
      <c r="O103" s="44">
        <v>66496.572929999995</v>
      </c>
      <c r="P103" s="69" t="s">
        <v>1442</v>
      </c>
      <c r="Q103" s="88" t="s">
        <v>1443</v>
      </c>
      <c r="R103" s="23"/>
    </row>
    <row r="104" spans="1:18" ht="48.75" thickBot="1" x14ac:dyDescent="0.3">
      <c r="A104" s="82"/>
      <c r="B104" s="77"/>
      <c r="C104" s="41"/>
      <c r="D104" s="40"/>
      <c r="E104" s="41"/>
      <c r="F104" s="40"/>
      <c r="G104" s="35"/>
      <c r="H104" s="40"/>
      <c r="I104" s="36"/>
      <c r="J104" s="40"/>
      <c r="K104" s="36"/>
      <c r="L104" s="40"/>
      <c r="M104" s="36"/>
      <c r="N104" s="43"/>
      <c r="O104" s="44"/>
      <c r="P104" s="69" t="s">
        <v>1444</v>
      </c>
      <c r="Q104" s="88" t="s">
        <v>1445</v>
      </c>
      <c r="R104" s="23"/>
    </row>
    <row r="105" spans="1:18" ht="48.75" thickBot="1" x14ac:dyDescent="0.3">
      <c r="A105" s="82"/>
      <c r="B105" s="77" t="s">
        <v>2429</v>
      </c>
      <c r="C105" s="41">
        <v>0</v>
      </c>
      <c r="D105" s="40">
        <v>0</v>
      </c>
      <c r="E105" s="41">
        <v>1893</v>
      </c>
      <c r="F105" s="139" t="s">
        <v>3903</v>
      </c>
      <c r="G105" s="139"/>
      <c r="H105" s="139"/>
      <c r="I105" s="36"/>
      <c r="J105" s="40"/>
      <c r="K105" s="36"/>
      <c r="L105" s="40"/>
      <c r="M105" s="36"/>
      <c r="N105" s="43">
        <v>66520.251199999999</v>
      </c>
      <c r="O105" s="44">
        <v>51506.712720000003</v>
      </c>
      <c r="P105" s="69" t="s">
        <v>1446</v>
      </c>
      <c r="Q105" s="88" t="s">
        <v>1395</v>
      </c>
      <c r="R105" s="23"/>
    </row>
    <row r="106" spans="1:18" ht="36.75" thickBot="1" x14ac:dyDescent="0.3">
      <c r="A106" s="82"/>
      <c r="B106" s="77"/>
      <c r="C106" s="41"/>
      <c r="D106" s="40"/>
      <c r="E106" s="41"/>
      <c r="F106" s="40"/>
      <c r="G106" s="35"/>
      <c r="H106" s="40"/>
      <c r="I106" s="36"/>
      <c r="J106" s="40"/>
      <c r="K106" s="36"/>
      <c r="L106" s="40"/>
      <c r="M106" s="36"/>
      <c r="N106" s="43"/>
      <c r="O106" s="44"/>
      <c r="P106" s="69" t="s">
        <v>1447</v>
      </c>
      <c r="Q106" s="88" t="s">
        <v>1448</v>
      </c>
      <c r="R106" s="23"/>
    </row>
    <row r="107" spans="1:18" ht="16.5" thickBot="1" x14ac:dyDescent="0.3">
      <c r="A107" s="82"/>
      <c r="B107" s="77" t="s">
        <v>2572</v>
      </c>
      <c r="C107" s="41">
        <v>257</v>
      </c>
      <c r="D107" s="40">
        <v>155</v>
      </c>
      <c r="E107" s="41">
        <v>268</v>
      </c>
      <c r="F107" s="139" t="s">
        <v>3903</v>
      </c>
      <c r="G107" s="139"/>
      <c r="H107" s="139"/>
      <c r="I107" s="36"/>
      <c r="J107" s="40"/>
      <c r="K107" s="36"/>
      <c r="L107" s="40"/>
      <c r="M107" s="36"/>
      <c r="N107" s="43">
        <v>1165.2520400000001</v>
      </c>
      <c r="O107" s="44">
        <v>1044.0035</v>
      </c>
      <c r="P107" s="69" t="s">
        <v>2422</v>
      </c>
      <c r="Q107" s="99" t="s">
        <v>2422</v>
      </c>
      <c r="R107" s="23"/>
    </row>
    <row r="108" spans="1:18" ht="16.5" thickBot="1" x14ac:dyDescent="0.3">
      <c r="A108" s="82"/>
      <c r="B108" s="75" t="s">
        <v>1122</v>
      </c>
      <c r="C108" s="41">
        <v>8908</v>
      </c>
      <c r="D108" s="40">
        <v>7744</v>
      </c>
      <c r="E108" s="41">
        <v>56590</v>
      </c>
      <c r="F108" s="139" t="s">
        <v>3903</v>
      </c>
      <c r="G108" s="139"/>
      <c r="H108" s="139"/>
      <c r="I108" s="36"/>
      <c r="J108" s="40"/>
      <c r="K108" s="36"/>
      <c r="L108" s="40"/>
      <c r="M108" s="36"/>
      <c r="N108" s="43">
        <v>593692.49013000017</v>
      </c>
      <c r="O108" s="44">
        <v>831390.97332999995</v>
      </c>
      <c r="P108" s="69" t="s">
        <v>2422</v>
      </c>
      <c r="Q108" s="99" t="s">
        <v>2422</v>
      </c>
      <c r="R108" s="23"/>
    </row>
    <row r="109" spans="1:18" ht="16.5" customHeight="1" thickBot="1" x14ac:dyDescent="0.3">
      <c r="A109" s="147" t="s">
        <v>1819</v>
      </c>
      <c r="B109" s="148"/>
      <c r="C109" s="6">
        <f>SUM(C110:C128)</f>
        <v>17790</v>
      </c>
      <c r="D109" s="6">
        <f t="shared" ref="D109:H109" si="6">SUM(D110:D128)</f>
        <v>40220</v>
      </c>
      <c r="E109" s="6">
        <f t="shared" si="6"/>
        <v>41151</v>
      </c>
      <c r="F109" s="6">
        <f t="shared" si="6"/>
        <v>41151</v>
      </c>
      <c r="G109" s="6">
        <f t="shared" si="6"/>
        <v>41151</v>
      </c>
      <c r="H109" s="6">
        <f t="shared" si="6"/>
        <v>41151</v>
      </c>
      <c r="I109" s="156" t="s">
        <v>3903</v>
      </c>
      <c r="J109" s="156"/>
      <c r="K109" s="156"/>
      <c r="L109" s="156"/>
      <c r="M109" s="156"/>
      <c r="N109" s="6">
        <f>SUM(N110:N128)</f>
        <v>617075.93368999986</v>
      </c>
      <c r="O109" s="6">
        <f>SUM(O110:O128)</f>
        <v>604512.44075000007</v>
      </c>
      <c r="P109" s="98"/>
      <c r="Q109" s="98"/>
      <c r="R109" s="4"/>
    </row>
    <row r="110" spans="1:18" ht="48.75" thickBot="1" x14ac:dyDescent="0.3">
      <c r="A110" s="82"/>
      <c r="B110" s="77" t="s">
        <v>2446</v>
      </c>
      <c r="C110" s="41">
        <v>0</v>
      </c>
      <c r="D110" s="40">
        <v>4035</v>
      </c>
      <c r="E110" s="41">
        <v>4035</v>
      </c>
      <c r="F110" s="40">
        <v>4035</v>
      </c>
      <c r="G110" s="41">
        <v>4035</v>
      </c>
      <c r="H110" s="40">
        <v>4035</v>
      </c>
      <c r="I110" s="36"/>
      <c r="J110" s="40"/>
      <c r="K110" s="36"/>
      <c r="L110" s="40"/>
      <c r="M110" s="36"/>
      <c r="N110" s="43">
        <v>39038.281640000001</v>
      </c>
      <c r="O110" s="44">
        <v>39257.795969999999</v>
      </c>
      <c r="P110" s="69" t="s">
        <v>3282</v>
      </c>
      <c r="Q110" s="88" t="s">
        <v>3283</v>
      </c>
      <c r="R110" s="23"/>
    </row>
    <row r="111" spans="1:18" ht="24.75" thickBot="1" x14ac:dyDescent="0.3">
      <c r="A111" s="82"/>
      <c r="B111" s="77"/>
      <c r="C111" s="41"/>
      <c r="D111" s="40"/>
      <c r="E111" s="41"/>
      <c r="F111" s="40"/>
      <c r="G111" s="41"/>
      <c r="H111" s="40"/>
      <c r="I111" s="36"/>
      <c r="J111" s="40"/>
      <c r="K111" s="36"/>
      <c r="L111" s="40"/>
      <c r="M111" s="36"/>
      <c r="N111" s="43"/>
      <c r="O111" s="44"/>
      <c r="P111" s="69" t="s">
        <v>3284</v>
      </c>
      <c r="Q111" s="88" t="s">
        <v>3285</v>
      </c>
      <c r="R111" s="23"/>
    </row>
    <row r="112" spans="1:18" ht="48.75" thickBot="1" x14ac:dyDescent="0.3">
      <c r="A112" s="82"/>
      <c r="B112" s="77"/>
      <c r="C112" s="41"/>
      <c r="D112" s="40"/>
      <c r="E112" s="41"/>
      <c r="F112" s="40"/>
      <c r="G112" s="41"/>
      <c r="H112" s="40"/>
      <c r="I112" s="36"/>
      <c r="J112" s="40"/>
      <c r="K112" s="36"/>
      <c r="L112" s="40"/>
      <c r="M112" s="36"/>
      <c r="N112" s="43"/>
      <c r="O112" s="44"/>
      <c r="P112" s="69" t="s">
        <v>3286</v>
      </c>
      <c r="Q112" s="88" t="s">
        <v>3287</v>
      </c>
      <c r="R112" s="23"/>
    </row>
    <row r="113" spans="1:18" ht="120.75" thickBot="1" x14ac:dyDescent="0.3">
      <c r="A113" s="82"/>
      <c r="B113" s="77" t="s">
        <v>2447</v>
      </c>
      <c r="C113" s="41">
        <v>8380</v>
      </c>
      <c r="D113" s="40">
        <v>11158</v>
      </c>
      <c r="E113" s="41">
        <v>11939</v>
      </c>
      <c r="F113" s="40">
        <v>11939</v>
      </c>
      <c r="G113" s="41">
        <v>11939</v>
      </c>
      <c r="H113" s="40">
        <v>11939</v>
      </c>
      <c r="I113" s="36"/>
      <c r="J113" s="40"/>
      <c r="K113" s="36"/>
      <c r="L113" s="40"/>
      <c r="M113" s="36"/>
      <c r="N113" s="43">
        <v>198456.30746999997</v>
      </c>
      <c r="O113" s="44">
        <v>192037.43302</v>
      </c>
      <c r="P113" s="69" t="s">
        <v>3288</v>
      </c>
      <c r="Q113" s="88" t="s">
        <v>3289</v>
      </c>
      <c r="R113" s="23"/>
    </row>
    <row r="114" spans="1:18" ht="17.25" customHeight="1" thickBot="1" x14ac:dyDescent="0.3">
      <c r="A114" s="82"/>
      <c r="B114" s="77"/>
      <c r="C114" s="41"/>
      <c r="D114" s="40"/>
      <c r="E114" s="41"/>
      <c r="F114" s="40"/>
      <c r="G114" s="41"/>
      <c r="H114" s="40"/>
      <c r="I114" s="36"/>
      <c r="J114" s="40"/>
      <c r="K114" s="36"/>
      <c r="L114" s="40"/>
      <c r="M114" s="36"/>
      <c r="N114" s="43"/>
      <c r="O114" s="44"/>
      <c r="P114" s="69" t="s">
        <v>3290</v>
      </c>
      <c r="Q114" s="88" t="s">
        <v>3291</v>
      </c>
      <c r="R114" s="23"/>
    </row>
    <row r="115" spans="1:18" ht="88.5" customHeight="1" thickBot="1" x14ac:dyDescent="0.3">
      <c r="A115" s="82"/>
      <c r="B115" s="77"/>
      <c r="C115" s="41"/>
      <c r="D115" s="40"/>
      <c r="E115" s="41"/>
      <c r="F115" s="40"/>
      <c r="G115" s="41"/>
      <c r="H115" s="40"/>
      <c r="I115" s="36"/>
      <c r="J115" s="40"/>
      <c r="K115" s="36"/>
      <c r="L115" s="40"/>
      <c r="M115" s="36"/>
      <c r="N115" s="43"/>
      <c r="O115" s="44"/>
      <c r="P115" s="69" t="s">
        <v>3292</v>
      </c>
      <c r="Q115" s="88" t="s">
        <v>3293</v>
      </c>
      <c r="R115" s="23"/>
    </row>
    <row r="116" spans="1:18" ht="84.75" thickBot="1" x14ac:dyDescent="0.3">
      <c r="A116" s="82"/>
      <c r="B116" s="77" t="s">
        <v>2448</v>
      </c>
      <c r="C116" s="41">
        <v>0</v>
      </c>
      <c r="D116" s="40">
        <v>0</v>
      </c>
      <c r="E116" s="41">
        <v>0</v>
      </c>
      <c r="F116" s="40">
        <v>0</v>
      </c>
      <c r="G116" s="41">
        <v>0</v>
      </c>
      <c r="H116" s="40">
        <v>0</v>
      </c>
      <c r="I116" s="36"/>
      <c r="J116" s="40"/>
      <c r="K116" s="36"/>
      <c r="L116" s="40"/>
      <c r="M116" s="36"/>
      <c r="N116" s="43">
        <v>20865.352719999999</v>
      </c>
      <c r="O116" s="44">
        <v>17901.114710000002</v>
      </c>
      <c r="P116" s="69" t="s">
        <v>1820</v>
      </c>
      <c r="Q116" s="88" t="s">
        <v>3294</v>
      </c>
      <c r="R116" s="23"/>
    </row>
    <row r="117" spans="1:18" ht="65.25" customHeight="1" thickBot="1" x14ac:dyDescent="0.3">
      <c r="A117" s="82"/>
      <c r="B117" s="77"/>
      <c r="C117" s="41"/>
      <c r="D117" s="40"/>
      <c r="E117" s="41"/>
      <c r="F117" s="40"/>
      <c r="G117" s="41"/>
      <c r="H117" s="40"/>
      <c r="I117" s="36"/>
      <c r="J117" s="40"/>
      <c r="K117" s="36"/>
      <c r="L117" s="40"/>
      <c r="M117" s="36"/>
      <c r="N117" s="43"/>
      <c r="O117" s="44"/>
      <c r="P117" s="69" t="s">
        <v>3295</v>
      </c>
      <c r="Q117" s="88" t="s">
        <v>3296</v>
      </c>
      <c r="R117" s="23"/>
    </row>
    <row r="118" spans="1:18" ht="48.75" thickBot="1" x14ac:dyDescent="0.3">
      <c r="A118" s="82"/>
      <c r="B118" s="77"/>
      <c r="C118" s="41"/>
      <c r="D118" s="40"/>
      <c r="E118" s="41"/>
      <c r="F118" s="40"/>
      <c r="G118" s="41"/>
      <c r="H118" s="40"/>
      <c r="I118" s="36"/>
      <c r="J118" s="40"/>
      <c r="K118" s="36"/>
      <c r="L118" s="40"/>
      <c r="M118" s="36"/>
      <c r="N118" s="43"/>
      <c r="O118" s="44"/>
      <c r="P118" s="69" t="s">
        <v>3297</v>
      </c>
      <c r="Q118" s="88" t="s">
        <v>3298</v>
      </c>
      <c r="R118" s="23"/>
    </row>
    <row r="119" spans="1:18" ht="108.75" thickBot="1" x14ac:dyDescent="0.3">
      <c r="A119" s="82"/>
      <c r="B119" s="77" t="s">
        <v>2449</v>
      </c>
      <c r="C119" s="41">
        <v>8850</v>
      </c>
      <c r="D119" s="40">
        <v>24217</v>
      </c>
      <c r="E119" s="41">
        <v>24217</v>
      </c>
      <c r="F119" s="40">
        <v>24217</v>
      </c>
      <c r="G119" s="41">
        <v>24217</v>
      </c>
      <c r="H119" s="40">
        <v>24217</v>
      </c>
      <c r="I119" s="36"/>
      <c r="J119" s="40"/>
      <c r="K119" s="36"/>
      <c r="L119" s="40"/>
      <c r="M119" s="36"/>
      <c r="N119" s="43">
        <v>47545.31205</v>
      </c>
      <c r="O119" s="44">
        <v>39349.324280000001</v>
      </c>
      <c r="P119" s="69" t="s">
        <v>3299</v>
      </c>
      <c r="Q119" s="88" t="s">
        <v>3300</v>
      </c>
      <c r="R119" s="23"/>
    </row>
    <row r="120" spans="1:18" ht="24.75" thickBot="1" x14ac:dyDescent="0.3">
      <c r="A120" s="82"/>
      <c r="B120" s="77"/>
      <c r="C120" s="41"/>
      <c r="D120" s="40"/>
      <c r="E120" s="41"/>
      <c r="F120" s="40"/>
      <c r="G120" s="41"/>
      <c r="H120" s="40"/>
      <c r="I120" s="36"/>
      <c r="J120" s="40"/>
      <c r="K120" s="36"/>
      <c r="L120" s="40"/>
      <c r="M120" s="36"/>
      <c r="N120" s="43"/>
      <c r="O120" s="44"/>
      <c r="P120" s="69" t="s">
        <v>3301</v>
      </c>
      <c r="Q120" s="88" t="s">
        <v>3302</v>
      </c>
      <c r="R120" s="23"/>
    </row>
    <row r="121" spans="1:18" ht="84.75" thickBot="1" x14ac:dyDescent="0.3">
      <c r="A121" s="82"/>
      <c r="B121" s="77"/>
      <c r="C121" s="41"/>
      <c r="D121" s="40"/>
      <c r="E121" s="41"/>
      <c r="F121" s="40"/>
      <c r="G121" s="41"/>
      <c r="H121" s="40"/>
      <c r="I121" s="36"/>
      <c r="J121" s="40"/>
      <c r="K121" s="36"/>
      <c r="L121" s="40"/>
      <c r="M121" s="36"/>
      <c r="N121" s="43"/>
      <c r="O121" s="44"/>
      <c r="P121" s="69" t="s">
        <v>3303</v>
      </c>
      <c r="Q121" s="88" t="s">
        <v>3304</v>
      </c>
      <c r="R121" s="23"/>
    </row>
    <row r="122" spans="1:18" ht="60.75" thickBot="1" x14ac:dyDescent="0.3">
      <c r="A122" s="82"/>
      <c r="B122" s="77" t="s">
        <v>2450</v>
      </c>
      <c r="C122" s="41">
        <v>460</v>
      </c>
      <c r="D122" s="40">
        <v>460</v>
      </c>
      <c r="E122" s="41">
        <v>460</v>
      </c>
      <c r="F122" s="40">
        <v>460</v>
      </c>
      <c r="G122" s="41">
        <v>460</v>
      </c>
      <c r="H122" s="40">
        <v>460</v>
      </c>
      <c r="I122" s="36"/>
      <c r="J122" s="40"/>
      <c r="K122" s="36"/>
      <c r="L122" s="40"/>
      <c r="M122" s="36"/>
      <c r="N122" s="43">
        <v>18614.986400000002</v>
      </c>
      <c r="O122" s="44">
        <v>31229.922979999999</v>
      </c>
      <c r="P122" s="69" t="s">
        <v>3305</v>
      </c>
      <c r="Q122" s="88" t="s">
        <v>3306</v>
      </c>
      <c r="R122" s="23"/>
    </row>
    <row r="123" spans="1:18" ht="24.75" thickBot="1" x14ac:dyDescent="0.3">
      <c r="A123" s="82"/>
      <c r="B123" s="77" t="s">
        <v>2451</v>
      </c>
      <c r="C123" s="41">
        <v>0</v>
      </c>
      <c r="D123" s="40">
        <v>0</v>
      </c>
      <c r="E123" s="41">
        <v>0</v>
      </c>
      <c r="F123" s="40">
        <v>0</v>
      </c>
      <c r="G123" s="41">
        <v>0</v>
      </c>
      <c r="H123" s="40">
        <v>0</v>
      </c>
      <c r="I123" s="36"/>
      <c r="J123" s="40"/>
      <c r="K123" s="36"/>
      <c r="L123" s="40"/>
      <c r="M123" s="36"/>
      <c r="N123" s="43">
        <v>132013.26236999998</v>
      </c>
      <c r="O123" s="44">
        <v>131268.27911999999</v>
      </c>
      <c r="P123" s="69" t="s">
        <v>3307</v>
      </c>
      <c r="Q123" s="88" t="s">
        <v>3308</v>
      </c>
      <c r="R123" s="23"/>
    </row>
    <row r="124" spans="1:18" ht="36.75" thickBot="1" x14ac:dyDescent="0.3">
      <c r="A124" s="82"/>
      <c r="B124" s="77"/>
      <c r="C124" s="41"/>
      <c r="D124" s="40"/>
      <c r="E124" s="41"/>
      <c r="F124" s="40"/>
      <c r="G124" s="41"/>
      <c r="H124" s="40"/>
      <c r="I124" s="36"/>
      <c r="J124" s="40"/>
      <c r="K124" s="36"/>
      <c r="L124" s="40"/>
      <c r="M124" s="36"/>
      <c r="N124" s="43"/>
      <c r="O124" s="44"/>
      <c r="P124" s="69" t="s">
        <v>3309</v>
      </c>
      <c r="Q124" s="88" t="s">
        <v>3310</v>
      </c>
      <c r="R124" s="23"/>
    </row>
    <row r="125" spans="1:18" ht="24.75" thickBot="1" x14ac:dyDescent="0.3">
      <c r="A125" s="82"/>
      <c r="B125" s="77" t="s">
        <v>2452</v>
      </c>
      <c r="C125" s="41">
        <v>0</v>
      </c>
      <c r="D125" s="40">
        <v>0</v>
      </c>
      <c r="E125" s="41">
        <v>0</v>
      </c>
      <c r="F125" s="40">
        <v>0</v>
      </c>
      <c r="G125" s="41">
        <v>0</v>
      </c>
      <c r="H125" s="40">
        <v>0</v>
      </c>
      <c r="I125" s="36"/>
      <c r="J125" s="40"/>
      <c r="K125" s="36"/>
      <c r="L125" s="40"/>
      <c r="M125" s="36"/>
      <c r="N125" s="43">
        <v>114511.42585</v>
      </c>
      <c r="O125" s="44">
        <v>101475.18961</v>
      </c>
      <c r="P125" s="69" t="s">
        <v>3311</v>
      </c>
      <c r="Q125" s="88" t="s">
        <v>3312</v>
      </c>
      <c r="R125" s="23"/>
    </row>
    <row r="126" spans="1:18" ht="60.75" thickBot="1" x14ac:dyDescent="0.3">
      <c r="A126" s="82"/>
      <c r="B126" s="77"/>
      <c r="C126" s="41"/>
      <c r="D126" s="40"/>
      <c r="E126" s="41"/>
      <c r="F126" s="40"/>
      <c r="G126" s="41"/>
      <c r="H126" s="40"/>
      <c r="I126" s="36"/>
      <c r="J126" s="40"/>
      <c r="K126" s="36"/>
      <c r="L126" s="40"/>
      <c r="M126" s="36"/>
      <c r="N126" s="43"/>
      <c r="O126" s="44"/>
      <c r="P126" s="69" t="s">
        <v>3313</v>
      </c>
      <c r="Q126" s="88" t="s">
        <v>3314</v>
      </c>
      <c r="R126" s="23"/>
    </row>
    <row r="127" spans="1:18" ht="132.75" thickBot="1" x14ac:dyDescent="0.3">
      <c r="A127" s="82"/>
      <c r="B127" s="77"/>
      <c r="C127" s="41"/>
      <c r="D127" s="40"/>
      <c r="E127" s="41"/>
      <c r="F127" s="40"/>
      <c r="G127" s="41"/>
      <c r="H127" s="40"/>
      <c r="I127" s="36"/>
      <c r="J127" s="40"/>
      <c r="K127" s="36"/>
      <c r="L127" s="40"/>
      <c r="M127" s="36"/>
      <c r="N127" s="43"/>
      <c r="O127" s="44"/>
      <c r="P127" s="69" t="s">
        <v>3315</v>
      </c>
      <c r="Q127" s="88" t="s">
        <v>3316</v>
      </c>
      <c r="R127" s="23"/>
    </row>
    <row r="128" spans="1:18" ht="16.5" thickBot="1" x14ac:dyDescent="0.3">
      <c r="A128" s="82"/>
      <c r="B128" s="75" t="s">
        <v>1122</v>
      </c>
      <c r="C128" s="41">
        <v>100</v>
      </c>
      <c r="D128" s="40">
        <v>350</v>
      </c>
      <c r="E128" s="41">
        <v>500</v>
      </c>
      <c r="F128" s="40">
        <v>500</v>
      </c>
      <c r="G128" s="41">
        <v>500</v>
      </c>
      <c r="H128" s="40">
        <v>500</v>
      </c>
      <c r="I128" s="36"/>
      <c r="J128" s="40"/>
      <c r="K128" s="36"/>
      <c r="L128" s="40"/>
      <c r="M128" s="36"/>
      <c r="N128" s="43">
        <v>46031.005189999996</v>
      </c>
      <c r="O128" s="44">
        <v>51993.38106</v>
      </c>
      <c r="P128" s="104" t="s">
        <v>2422</v>
      </c>
      <c r="Q128" s="99" t="s">
        <v>2422</v>
      </c>
      <c r="R128" s="23"/>
    </row>
    <row r="129" spans="1:18" ht="16.5" customHeight="1" thickBot="1" x14ac:dyDescent="0.3">
      <c r="A129" s="147" t="s">
        <v>1817</v>
      </c>
      <c r="B129" s="148"/>
      <c r="C129" s="6">
        <f>SUM(C130:C132)</f>
        <v>27800</v>
      </c>
      <c r="D129" s="6">
        <f t="shared" ref="D129:H129" si="7">SUM(D130:D132)</f>
        <v>69600</v>
      </c>
      <c r="E129" s="6">
        <f t="shared" si="7"/>
        <v>115000</v>
      </c>
      <c r="F129" s="6">
        <f t="shared" si="7"/>
        <v>115000</v>
      </c>
      <c r="G129" s="6">
        <f t="shared" si="7"/>
        <v>115000</v>
      </c>
      <c r="H129" s="6">
        <f t="shared" si="7"/>
        <v>115000</v>
      </c>
      <c r="I129" s="156" t="s">
        <v>3903</v>
      </c>
      <c r="J129" s="156"/>
      <c r="K129" s="156"/>
      <c r="L129" s="156"/>
      <c r="M129" s="156"/>
      <c r="N129" s="6">
        <v>530000</v>
      </c>
      <c r="O129" s="6">
        <v>555000</v>
      </c>
      <c r="P129" s="98"/>
      <c r="Q129" s="98"/>
      <c r="R129" s="4"/>
    </row>
    <row r="130" spans="1:18" ht="16.5" thickBot="1" x14ac:dyDescent="0.3">
      <c r="A130" s="82"/>
      <c r="B130" s="77" t="s">
        <v>3892</v>
      </c>
      <c r="C130" s="41">
        <v>22000</v>
      </c>
      <c r="D130" s="40">
        <v>59200</v>
      </c>
      <c r="E130" s="41">
        <v>102500</v>
      </c>
      <c r="F130" s="40">
        <v>102500</v>
      </c>
      <c r="G130" s="41">
        <v>102500</v>
      </c>
      <c r="H130" s="40">
        <v>102500</v>
      </c>
      <c r="I130" s="36"/>
      <c r="J130" s="40"/>
      <c r="K130" s="36"/>
      <c r="L130" s="40"/>
      <c r="M130" s="36"/>
      <c r="N130" s="43"/>
      <c r="O130" s="44"/>
      <c r="P130" s="105" t="s">
        <v>2420</v>
      </c>
      <c r="Q130" s="88" t="s">
        <v>2420</v>
      </c>
      <c r="R130" s="23"/>
    </row>
    <row r="131" spans="1:18" ht="16.5" thickBot="1" x14ac:dyDescent="0.3">
      <c r="A131" s="82"/>
      <c r="B131" s="77" t="s">
        <v>1818</v>
      </c>
      <c r="C131" s="41">
        <v>5800</v>
      </c>
      <c r="D131" s="40">
        <v>10000</v>
      </c>
      <c r="E131" s="41">
        <v>11000</v>
      </c>
      <c r="F131" s="40">
        <v>11000</v>
      </c>
      <c r="G131" s="41">
        <v>11000</v>
      </c>
      <c r="H131" s="40">
        <v>11000</v>
      </c>
      <c r="I131" s="36"/>
      <c r="J131" s="40"/>
      <c r="K131" s="36"/>
      <c r="L131" s="40"/>
      <c r="M131" s="36"/>
      <c r="N131" s="43"/>
      <c r="O131" s="44"/>
      <c r="P131" s="105" t="s">
        <v>2420</v>
      </c>
      <c r="Q131" s="88" t="s">
        <v>2420</v>
      </c>
      <c r="R131" s="23"/>
    </row>
    <row r="132" spans="1:18" ht="16.5" thickBot="1" x14ac:dyDescent="0.3">
      <c r="A132" s="82"/>
      <c r="B132" s="75" t="s">
        <v>1122</v>
      </c>
      <c r="C132" s="41">
        <v>0</v>
      </c>
      <c r="D132" s="40">
        <v>400</v>
      </c>
      <c r="E132" s="41">
        <v>1500</v>
      </c>
      <c r="F132" s="40">
        <v>1500</v>
      </c>
      <c r="G132" s="41">
        <v>1500</v>
      </c>
      <c r="H132" s="40">
        <v>1500</v>
      </c>
      <c r="I132" s="36"/>
      <c r="J132" s="40"/>
      <c r="K132" s="36"/>
      <c r="L132" s="40"/>
      <c r="M132" s="36"/>
      <c r="N132" s="43"/>
      <c r="O132" s="44"/>
      <c r="P132" s="105" t="s">
        <v>2420</v>
      </c>
      <c r="Q132" s="99" t="s">
        <v>2420</v>
      </c>
      <c r="R132" s="23"/>
    </row>
    <row r="133" spans="1:18" ht="16.5" customHeight="1" thickBot="1" x14ac:dyDescent="0.3">
      <c r="A133" s="147" t="s">
        <v>1821</v>
      </c>
      <c r="B133" s="148"/>
      <c r="C133" s="117">
        <f>SUM(C134:C141)</f>
        <v>0</v>
      </c>
      <c r="D133" s="117">
        <f t="shared" ref="D133:H133" si="8">SUM(D134:D141)</f>
        <v>428</v>
      </c>
      <c r="E133" s="117">
        <f t="shared" si="8"/>
        <v>428</v>
      </c>
      <c r="F133" s="117">
        <f t="shared" si="8"/>
        <v>428</v>
      </c>
      <c r="G133" s="117">
        <f t="shared" si="8"/>
        <v>428</v>
      </c>
      <c r="H133" s="117">
        <f t="shared" si="8"/>
        <v>428</v>
      </c>
      <c r="I133" s="156" t="s">
        <v>3903</v>
      </c>
      <c r="J133" s="156"/>
      <c r="K133" s="156"/>
      <c r="L133" s="156"/>
      <c r="M133" s="156"/>
      <c r="N133" s="6">
        <f>SUM(N134:N141)</f>
        <v>-17309.187859999998</v>
      </c>
      <c r="O133" s="6">
        <f>SUM(O134:O141)</f>
        <v>-15891.39385</v>
      </c>
      <c r="P133" s="98"/>
      <c r="Q133" s="98"/>
      <c r="R133" s="4"/>
    </row>
    <row r="134" spans="1:18" ht="132.75" thickBot="1" x14ac:dyDescent="0.3">
      <c r="A134" s="82"/>
      <c r="B134" s="77" t="s">
        <v>3674</v>
      </c>
      <c r="C134" s="41">
        <v>0</v>
      </c>
      <c r="D134" s="40">
        <v>0</v>
      </c>
      <c r="E134" s="41">
        <v>0</v>
      </c>
      <c r="F134" s="40">
        <v>0</v>
      </c>
      <c r="G134" s="41">
        <v>0</v>
      </c>
      <c r="H134" s="40">
        <v>0</v>
      </c>
      <c r="I134" s="36"/>
      <c r="J134" s="40"/>
      <c r="K134" s="36"/>
      <c r="L134" s="40"/>
      <c r="M134" s="36"/>
      <c r="N134" s="43">
        <v>-6779.4093499999999</v>
      </c>
      <c r="O134" s="44">
        <v>-5937.4935600000008</v>
      </c>
      <c r="P134" s="69" t="s">
        <v>1822</v>
      </c>
      <c r="Q134" s="88" t="s">
        <v>1823</v>
      </c>
      <c r="R134" s="23"/>
    </row>
    <row r="135" spans="1:18" ht="84.75" thickBot="1" x14ac:dyDescent="0.3">
      <c r="A135" s="82"/>
      <c r="B135" s="77"/>
      <c r="C135" s="41"/>
      <c r="D135" s="40"/>
      <c r="E135" s="41"/>
      <c r="F135" s="40"/>
      <c r="G135" s="41"/>
      <c r="H135" s="40"/>
      <c r="I135" s="36"/>
      <c r="J135" s="40"/>
      <c r="K135" s="36"/>
      <c r="L135" s="40"/>
      <c r="M135" s="36"/>
      <c r="N135" s="43"/>
      <c r="O135" s="44"/>
      <c r="P135" s="69" t="s">
        <v>1824</v>
      </c>
      <c r="Q135" s="88" t="s">
        <v>1825</v>
      </c>
      <c r="R135" s="23"/>
    </row>
    <row r="136" spans="1:18" ht="96.75" thickBot="1" x14ac:dyDescent="0.3">
      <c r="A136" s="82"/>
      <c r="B136" s="77"/>
      <c r="C136" s="41"/>
      <c r="D136" s="40"/>
      <c r="E136" s="41"/>
      <c r="F136" s="40"/>
      <c r="G136" s="41"/>
      <c r="H136" s="40"/>
      <c r="I136" s="36"/>
      <c r="J136" s="40"/>
      <c r="K136" s="36"/>
      <c r="L136" s="40"/>
      <c r="M136" s="36"/>
      <c r="N136" s="43"/>
      <c r="O136" s="44"/>
      <c r="P136" s="69" t="s">
        <v>1826</v>
      </c>
      <c r="Q136" s="88" t="s">
        <v>1827</v>
      </c>
      <c r="R136" s="23"/>
    </row>
    <row r="137" spans="1:18" ht="36.75" thickBot="1" x14ac:dyDescent="0.3">
      <c r="A137" s="82"/>
      <c r="B137" s="77" t="s">
        <v>3675</v>
      </c>
      <c r="C137" s="41">
        <v>0</v>
      </c>
      <c r="D137" s="40">
        <v>428</v>
      </c>
      <c r="E137" s="41">
        <v>428</v>
      </c>
      <c r="F137" s="40">
        <v>428</v>
      </c>
      <c r="G137" s="41">
        <v>428</v>
      </c>
      <c r="H137" s="40">
        <v>428</v>
      </c>
      <c r="I137" s="36"/>
      <c r="J137" s="40"/>
      <c r="K137" s="36"/>
      <c r="L137" s="40"/>
      <c r="M137" s="36"/>
      <c r="N137" s="43">
        <v>-2950.6829999999995</v>
      </c>
      <c r="O137" s="44">
        <v>-2496.8855700000013</v>
      </c>
      <c r="P137" s="69" t="s">
        <v>1828</v>
      </c>
      <c r="Q137" s="88" t="s">
        <v>1831</v>
      </c>
      <c r="R137" s="23"/>
    </row>
    <row r="138" spans="1:18" ht="16.5" thickBot="1" x14ac:dyDescent="0.3">
      <c r="A138" s="82"/>
      <c r="B138" s="77"/>
      <c r="C138" s="41"/>
      <c r="D138" s="40"/>
      <c r="E138" s="41"/>
      <c r="F138" s="40"/>
      <c r="G138" s="41"/>
      <c r="H138" s="40"/>
      <c r="I138" s="36"/>
      <c r="J138" s="40"/>
      <c r="K138" s="36"/>
      <c r="L138" s="40"/>
      <c r="M138" s="36"/>
      <c r="N138" s="43"/>
      <c r="O138" s="44"/>
      <c r="P138" s="69" t="s">
        <v>1829</v>
      </c>
      <c r="Q138" s="88" t="s">
        <v>1831</v>
      </c>
      <c r="R138" s="23"/>
    </row>
    <row r="139" spans="1:18" ht="24.75" thickBot="1" x14ac:dyDescent="0.3">
      <c r="A139" s="82"/>
      <c r="B139" s="77"/>
      <c r="C139" s="41"/>
      <c r="D139" s="40"/>
      <c r="E139" s="41"/>
      <c r="F139" s="40"/>
      <c r="G139" s="41"/>
      <c r="H139" s="40"/>
      <c r="I139" s="36"/>
      <c r="J139" s="40"/>
      <c r="K139" s="36"/>
      <c r="L139" s="40"/>
      <c r="M139" s="36"/>
      <c r="N139" s="43"/>
      <c r="O139" s="44"/>
      <c r="P139" s="69" t="s">
        <v>1830</v>
      </c>
      <c r="Q139" s="88" t="s">
        <v>1832</v>
      </c>
      <c r="R139" s="23"/>
    </row>
    <row r="140" spans="1:18" ht="60.75" thickBot="1" x14ac:dyDescent="0.3">
      <c r="A140" s="82"/>
      <c r="B140" s="75" t="s">
        <v>1122</v>
      </c>
      <c r="C140" s="41">
        <v>0</v>
      </c>
      <c r="D140" s="40">
        <v>0</v>
      </c>
      <c r="E140" s="41">
        <v>0</v>
      </c>
      <c r="F140" s="40">
        <v>0</v>
      </c>
      <c r="G140" s="41">
        <v>0</v>
      </c>
      <c r="H140" s="40">
        <v>0</v>
      </c>
      <c r="I140" s="36"/>
      <c r="J140" s="40"/>
      <c r="K140" s="36"/>
      <c r="L140" s="40"/>
      <c r="M140" s="36"/>
      <c r="N140" s="43">
        <v>-7579.095510000001</v>
      </c>
      <c r="O140" s="44">
        <v>-7457.0147199999992</v>
      </c>
      <c r="P140" s="69" t="s">
        <v>3317</v>
      </c>
      <c r="Q140" s="88" t="s">
        <v>1833</v>
      </c>
      <c r="R140" s="23"/>
    </row>
    <row r="141" spans="1:18" ht="108.75" thickBot="1" x14ac:dyDescent="0.3">
      <c r="A141" s="82"/>
      <c r="B141" s="77"/>
      <c r="C141" s="41"/>
      <c r="D141" s="40"/>
      <c r="E141" s="41"/>
      <c r="F141" s="40"/>
      <c r="G141" s="41"/>
      <c r="H141" s="40"/>
      <c r="I141" s="36"/>
      <c r="J141" s="40"/>
      <c r="K141" s="36"/>
      <c r="L141" s="40"/>
      <c r="M141" s="36"/>
      <c r="N141" s="43"/>
      <c r="O141" s="44"/>
      <c r="P141" s="69" t="s">
        <v>3318</v>
      </c>
      <c r="Q141" s="88" t="s">
        <v>1834</v>
      </c>
      <c r="R141" s="23"/>
    </row>
    <row r="142" spans="1:18" ht="16.5" customHeight="1" thickBot="1" x14ac:dyDescent="0.3">
      <c r="A142" s="147" t="s">
        <v>1835</v>
      </c>
      <c r="B142" s="148"/>
      <c r="C142" s="6">
        <f>SUM(C143:C149)</f>
        <v>3520</v>
      </c>
      <c r="D142" s="6">
        <f t="shared" ref="D142:H142" si="9">SUM(D143:D149)</f>
        <v>6610</v>
      </c>
      <c r="E142" s="6">
        <f t="shared" si="9"/>
        <v>9580</v>
      </c>
      <c r="F142" s="6">
        <f t="shared" si="9"/>
        <v>9580</v>
      </c>
      <c r="G142" s="6">
        <f t="shared" si="9"/>
        <v>9580</v>
      </c>
      <c r="H142" s="6">
        <f t="shared" si="9"/>
        <v>9580</v>
      </c>
      <c r="I142" s="156" t="s">
        <v>3903</v>
      </c>
      <c r="J142" s="156"/>
      <c r="K142" s="156"/>
      <c r="L142" s="156"/>
      <c r="M142" s="156"/>
      <c r="N142" s="6">
        <f>SUM(N143:N149)</f>
        <v>52885.70203</v>
      </c>
      <c r="O142" s="6">
        <f>SUM(O143:O149)</f>
        <v>54342.896389999994</v>
      </c>
      <c r="P142" s="98"/>
      <c r="Q142" s="98"/>
      <c r="R142" s="23"/>
    </row>
    <row r="143" spans="1:18" ht="36.75" thickBot="1" x14ac:dyDescent="0.3">
      <c r="A143" s="82"/>
      <c r="B143" s="77" t="s">
        <v>3676</v>
      </c>
      <c r="C143" s="41">
        <v>0</v>
      </c>
      <c r="D143" s="40">
        <v>0</v>
      </c>
      <c r="E143" s="41">
        <v>0</v>
      </c>
      <c r="F143" s="40">
        <v>0</v>
      </c>
      <c r="G143" s="41">
        <v>0</v>
      </c>
      <c r="H143" s="40">
        <v>0</v>
      </c>
      <c r="I143" s="36"/>
      <c r="J143" s="40"/>
      <c r="K143" s="36"/>
      <c r="L143" s="40"/>
      <c r="M143" s="36"/>
      <c r="N143" s="43">
        <v>1291.9142599999998</v>
      </c>
      <c r="O143" s="44">
        <v>1473.0788900000002</v>
      </c>
      <c r="P143" s="69" t="s">
        <v>1836</v>
      </c>
      <c r="Q143" s="88" t="s">
        <v>1837</v>
      </c>
      <c r="R143" s="23"/>
    </row>
    <row r="144" spans="1:18" ht="36.75" thickBot="1" x14ac:dyDescent="0.3">
      <c r="A144" s="82"/>
      <c r="B144" s="77" t="s">
        <v>3677</v>
      </c>
      <c r="C144" s="41">
        <v>0</v>
      </c>
      <c r="D144" s="40">
        <v>0</v>
      </c>
      <c r="E144" s="41">
        <v>0</v>
      </c>
      <c r="F144" s="40">
        <v>0</v>
      </c>
      <c r="G144" s="41">
        <v>0</v>
      </c>
      <c r="H144" s="40">
        <v>0</v>
      </c>
      <c r="I144" s="36"/>
      <c r="J144" s="40"/>
      <c r="K144" s="36"/>
      <c r="L144" s="40"/>
      <c r="M144" s="36"/>
      <c r="N144" s="43">
        <v>1621.37354</v>
      </c>
      <c r="O144" s="44">
        <v>3051.3397</v>
      </c>
      <c r="P144" s="69" t="s">
        <v>1838</v>
      </c>
      <c r="Q144" s="88" t="s">
        <v>1839</v>
      </c>
      <c r="R144" s="23"/>
    </row>
    <row r="145" spans="1:18" ht="24.75" thickBot="1" x14ac:dyDescent="0.3">
      <c r="A145" s="82"/>
      <c r="B145" s="77" t="s">
        <v>3678</v>
      </c>
      <c r="C145" s="41">
        <v>350</v>
      </c>
      <c r="D145" s="40">
        <v>350</v>
      </c>
      <c r="E145" s="41">
        <v>350</v>
      </c>
      <c r="F145" s="40">
        <v>350</v>
      </c>
      <c r="G145" s="41">
        <v>350</v>
      </c>
      <c r="H145" s="40">
        <v>350</v>
      </c>
      <c r="I145" s="36"/>
      <c r="J145" s="40"/>
      <c r="K145" s="36"/>
      <c r="L145" s="40"/>
      <c r="M145" s="36"/>
      <c r="N145" s="43">
        <v>5513.7158800000007</v>
      </c>
      <c r="O145" s="44">
        <v>6906.4512500000001</v>
      </c>
      <c r="P145" s="69" t="s">
        <v>1840</v>
      </c>
      <c r="Q145" s="88" t="s">
        <v>3319</v>
      </c>
      <c r="R145" s="23"/>
    </row>
    <row r="146" spans="1:18" ht="17.25" customHeight="1" thickBot="1" x14ac:dyDescent="0.3">
      <c r="A146" s="82"/>
      <c r="B146" s="77" t="s">
        <v>3679</v>
      </c>
      <c r="C146" s="41">
        <v>200</v>
      </c>
      <c r="D146" s="40">
        <v>1000</v>
      </c>
      <c r="E146" s="41">
        <v>2000</v>
      </c>
      <c r="F146" s="40">
        <v>2000</v>
      </c>
      <c r="G146" s="41">
        <v>2000</v>
      </c>
      <c r="H146" s="40">
        <v>2000</v>
      </c>
      <c r="I146" s="36"/>
      <c r="J146" s="40"/>
      <c r="K146" s="36"/>
      <c r="L146" s="40"/>
      <c r="M146" s="36"/>
      <c r="N146" s="43">
        <v>15100.039389999998</v>
      </c>
      <c r="O146" s="44">
        <v>7175.4065600000004</v>
      </c>
      <c r="P146" s="69" t="s">
        <v>1841</v>
      </c>
      <c r="Q146" s="88" t="s">
        <v>1842</v>
      </c>
      <c r="R146" s="23"/>
    </row>
    <row r="147" spans="1:18" ht="80.25" customHeight="1" thickBot="1" x14ac:dyDescent="0.3">
      <c r="A147" s="82"/>
      <c r="B147" s="77" t="s">
        <v>3680</v>
      </c>
      <c r="C147" s="41">
        <v>2970</v>
      </c>
      <c r="D147" s="40">
        <f>2970+2290</f>
        <v>5260</v>
      </c>
      <c r="E147" s="41">
        <v>7230</v>
      </c>
      <c r="F147" s="40">
        <v>7230</v>
      </c>
      <c r="G147" s="41">
        <v>7230</v>
      </c>
      <c r="H147" s="40">
        <v>7230</v>
      </c>
      <c r="I147" s="36"/>
      <c r="J147" s="40"/>
      <c r="K147" s="36"/>
      <c r="L147" s="40"/>
      <c r="M147" s="36"/>
      <c r="N147" s="43">
        <v>16124.959010000002</v>
      </c>
      <c r="O147" s="44">
        <v>17699.113890000001</v>
      </c>
      <c r="P147" s="69" t="s">
        <v>1843</v>
      </c>
      <c r="Q147" s="88" t="s">
        <v>1844</v>
      </c>
      <c r="R147" s="23"/>
    </row>
    <row r="148" spans="1:18" ht="48.75" thickBot="1" x14ac:dyDescent="0.3">
      <c r="A148" s="82"/>
      <c r="B148" s="77"/>
      <c r="C148" s="41"/>
      <c r="D148" s="40"/>
      <c r="E148" s="41"/>
      <c r="F148" s="40"/>
      <c r="G148" s="41"/>
      <c r="H148" s="40"/>
      <c r="I148" s="36"/>
      <c r="J148" s="40"/>
      <c r="K148" s="36"/>
      <c r="L148" s="40"/>
      <c r="M148" s="36"/>
      <c r="N148" s="43"/>
      <c r="O148" s="44"/>
      <c r="P148" s="69" t="s">
        <v>1845</v>
      </c>
      <c r="Q148" s="88" t="s">
        <v>1846</v>
      </c>
      <c r="R148" s="23"/>
    </row>
    <row r="149" spans="1:18" ht="16.5" thickBot="1" x14ac:dyDescent="0.3">
      <c r="A149" s="82"/>
      <c r="B149" s="75" t="s">
        <v>1122</v>
      </c>
      <c r="C149" s="41">
        <v>0</v>
      </c>
      <c r="D149" s="40">
        <v>0</v>
      </c>
      <c r="E149" s="41">
        <v>0</v>
      </c>
      <c r="F149" s="40">
        <v>0</v>
      </c>
      <c r="G149" s="41">
        <v>0</v>
      </c>
      <c r="H149" s="40">
        <v>0</v>
      </c>
      <c r="I149" s="36"/>
      <c r="J149" s="40"/>
      <c r="K149" s="36"/>
      <c r="L149" s="40"/>
      <c r="M149" s="36"/>
      <c r="N149" s="43">
        <v>13233.699949999998</v>
      </c>
      <c r="O149" s="44">
        <v>18037.506099999999</v>
      </c>
      <c r="P149" s="69" t="s">
        <v>2422</v>
      </c>
      <c r="Q149" s="99" t="s">
        <v>2422</v>
      </c>
      <c r="R149" s="23"/>
    </row>
    <row r="150" spans="1:18" ht="16.5" customHeight="1" thickBot="1" x14ac:dyDescent="0.3">
      <c r="A150" s="147" t="s">
        <v>1847</v>
      </c>
      <c r="B150" s="148"/>
      <c r="C150" s="6">
        <f>SUM(C151:C153)</f>
        <v>105</v>
      </c>
      <c r="D150" s="6">
        <f t="shared" ref="D150:H150" si="10">SUM(D151:D153)</f>
        <v>1835</v>
      </c>
      <c r="E150" s="6">
        <f t="shared" si="10"/>
        <v>1935</v>
      </c>
      <c r="F150" s="6">
        <f t="shared" si="10"/>
        <v>1935</v>
      </c>
      <c r="G150" s="6">
        <f t="shared" si="10"/>
        <v>1935</v>
      </c>
      <c r="H150" s="6">
        <f t="shared" si="10"/>
        <v>1935</v>
      </c>
      <c r="I150" s="156" t="s">
        <v>3903</v>
      </c>
      <c r="J150" s="156"/>
      <c r="K150" s="156"/>
      <c r="L150" s="156"/>
      <c r="M150" s="156"/>
      <c r="N150" s="6">
        <v>20784.855</v>
      </c>
      <c r="O150" s="6">
        <v>20784.855</v>
      </c>
      <c r="P150" s="98"/>
      <c r="Q150" s="98"/>
      <c r="R150" s="4"/>
    </row>
    <row r="151" spans="1:18" ht="16.5" thickBot="1" x14ac:dyDescent="0.3">
      <c r="A151" s="82"/>
      <c r="B151" s="77" t="s">
        <v>1848</v>
      </c>
      <c r="C151" s="41">
        <v>105</v>
      </c>
      <c r="D151" s="40">
        <v>1535</v>
      </c>
      <c r="E151" s="41">
        <v>1635</v>
      </c>
      <c r="F151" s="40">
        <v>1635</v>
      </c>
      <c r="G151" s="41">
        <v>1635</v>
      </c>
      <c r="H151" s="40">
        <v>1635</v>
      </c>
      <c r="I151" s="36"/>
      <c r="J151" s="40"/>
      <c r="K151" s="36"/>
      <c r="L151" s="40"/>
      <c r="M151" s="36"/>
      <c r="N151" s="43"/>
      <c r="O151" s="44"/>
      <c r="P151" s="69" t="s">
        <v>2420</v>
      </c>
      <c r="Q151" s="88" t="s">
        <v>2420</v>
      </c>
      <c r="R151" s="23"/>
    </row>
    <row r="152" spans="1:18" ht="16.5" thickBot="1" x14ac:dyDescent="0.3">
      <c r="A152" s="82"/>
      <c r="B152" s="77" t="s">
        <v>1849</v>
      </c>
      <c r="C152" s="41">
        <v>0</v>
      </c>
      <c r="D152" s="40">
        <v>0</v>
      </c>
      <c r="E152" s="41">
        <v>0</v>
      </c>
      <c r="F152" s="40">
        <v>0</v>
      </c>
      <c r="G152" s="41">
        <v>0</v>
      </c>
      <c r="H152" s="40">
        <v>0</v>
      </c>
      <c r="I152" s="36"/>
      <c r="J152" s="40"/>
      <c r="K152" s="36"/>
      <c r="L152" s="40"/>
      <c r="M152" s="36"/>
      <c r="N152" s="43"/>
      <c r="O152" s="44"/>
      <c r="P152" s="69" t="s">
        <v>2420</v>
      </c>
      <c r="Q152" s="88" t="s">
        <v>2420</v>
      </c>
      <c r="R152" s="23"/>
    </row>
    <row r="153" spans="1:18" ht="16.5" thickBot="1" x14ac:dyDescent="0.3">
      <c r="A153" s="82"/>
      <c r="B153" s="75" t="s">
        <v>1122</v>
      </c>
      <c r="C153" s="41">
        <v>0</v>
      </c>
      <c r="D153" s="40">
        <v>300</v>
      </c>
      <c r="E153" s="41">
        <v>300</v>
      </c>
      <c r="F153" s="40">
        <v>300</v>
      </c>
      <c r="G153" s="41">
        <v>300</v>
      </c>
      <c r="H153" s="40">
        <v>300</v>
      </c>
      <c r="I153" s="36"/>
      <c r="J153" s="40"/>
      <c r="K153" s="36"/>
      <c r="L153" s="40"/>
      <c r="M153" s="36"/>
      <c r="N153" s="43"/>
      <c r="O153" s="44"/>
      <c r="P153" s="69" t="s">
        <v>2420</v>
      </c>
      <c r="Q153" s="99" t="s">
        <v>2420</v>
      </c>
      <c r="R153" s="23"/>
    </row>
    <row r="154" spans="1:18" ht="16.5" customHeight="1" thickBot="1" x14ac:dyDescent="0.3">
      <c r="A154" s="147" t="s">
        <v>1124</v>
      </c>
      <c r="B154" s="148"/>
      <c r="C154" s="5">
        <f>SUM(C155:C157)</f>
        <v>156</v>
      </c>
      <c r="D154" s="5">
        <f t="shared" ref="D154:H154" si="11">SUM(D155:D157)</f>
        <v>755</v>
      </c>
      <c r="E154" s="5">
        <f t="shared" si="11"/>
        <v>755</v>
      </c>
      <c r="F154" s="5">
        <f t="shared" si="11"/>
        <v>755</v>
      </c>
      <c r="G154" s="5">
        <f t="shared" si="11"/>
        <v>755</v>
      </c>
      <c r="H154" s="5">
        <f t="shared" si="11"/>
        <v>755</v>
      </c>
      <c r="I154" s="20">
        <v>2.2000000000000002</v>
      </c>
      <c r="J154" s="20">
        <v>2.2000000000000002</v>
      </c>
      <c r="K154" s="20">
        <v>2.2000000000000002</v>
      </c>
      <c r="L154" s="20">
        <v>2.2000000000000002</v>
      </c>
      <c r="M154" s="20">
        <v>2.2000000000000002</v>
      </c>
      <c r="N154" s="5">
        <f>SUM(N155:N157)</f>
        <v>4869.2749700000004</v>
      </c>
      <c r="O154" s="5">
        <f>SUM(O155:O157)</f>
        <v>5638.26206</v>
      </c>
      <c r="P154" s="98"/>
      <c r="Q154" s="98"/>
      <c r="R154" s="22"/>
    </row>
    <row r="155" spans="1:18" ht="48.75" thickBot="1" x14ac:dyDescent="0.3">
      <c r="A155" s="81"/>
      <c r="B155" s="76" t="s">
        <v>3681</v>
      </c>
      <c r="C155" s="41">
        <v>86.45</v>
      </c>
      <c r="D155" s="40">
        <v>86.45</v>
      </c>
      <c r="E155" s="41">
        <v>86.45</v>
      </c>
      <c r="F155" s="40">
        <v>86.45</v>
      </c>
      <c r="G155" s="41">
        <v>86.45</v>
      </c>
      <c r="H155" s="40">
        <v>86.45</v>
      </c>
      <c r="I155" s="140" t="s">
        <v>3901</v>
      </c>
      <c r="J155" s="140"/>
      <c r="K155" s="140"/>
      <c r="L155" s="140"/>
      <c r="M155" s="140"/>
      <c r="N155" s="43">
        <v>1173.1303400000002</v>
      </c>
      <c r="O155" s="44">
        <v>1358.0087800000001</v>
      </c>
      <c r="P155" s="69" t="s">
        <v>3320</v>
      </c>
      <c r="Q155" s="106" t="s">
        <v>1125</v>
      </c>
      <c r="R155" s="144" t="s">
        <v>2562</v>
      </c>
    </row>
    <row r="156" spans="1:18" ht="72.75" thickBot="1" x14ac:dyDescent="0.3">
      <c r="A156" s="81"/>
      <c r="B156" s="76" t="s">
        <v>3682</v>
      </c>
      <c r="C156" s="41">
        <v>43.55</v>
      </c>
      <c r="D156" s="40">
        <v>43.55</v>
      </c>
      <c r="E156" s="41">
        <v>43.55</v>
      </c>
      <c r="F156" s="40">
        <v>43.55</v>
      </c>
      <c r="G156" s="41">
        <v>43.55</v>
      </c>
      <c r="H156" s="40">
        <v>43.55</v>
      </c>
      <c r="I156" s="141"/>
      <c r="J156" s="141"/>
      <c r="K156" s="141"/>
      <c r="L156" s="141"/>
      <c r="M156" s="141"/>
      <c r="N156" s="43">
        <v>589.49779999999998</v>
      </c>
      <c r="O156" s="44">
        <v>614.7938200000001</v>
      </c>
      <c r="P156" s="69" t="s">
        <v>3321</v>
      </c>
      <c r="Q156" s="96" t="s">
        <v>1126</v>
      </c>
      <c r="R156" s="145"/>
    </row>
    <row r="157" spans="1:18" ht="16.5" thickBot="1" x14ac:dyDescent="0.3">
      <c r="A157" s="81"/>
      <c r="B157" s="75" t="s">
        <v>1122</v>
      </c>
      <c r="C157" s="41">
        <v>26</v>
      </c>
      <c r="D157" s="40">
        <f>26+599</f>
        <v>625</v>
      </c>
      <c r="E157" s="41">
        <f t="shared" ref="E157:H157" si="12">26+599</f>
        <v>625</v>
      </c>
      <c r="F157" s="40">
        <f t="shared" si="12"/>
        <v>625</v>
      </c>
      <c r="G157" s="41">
        <f t="shared" si="12"/>
        <v>625</v>
      </c>
      <c r="H157" s="40">
        <f t="shared" si="12"/>
        <v>625</v>
      </c>
      <c r="I157" s="142"/>
      <c r="J157" s="142"/>
      <c r="K157" s="142"/>
      <c r="L157" s="142"/>
      <c r="M157" s="142"/>
      <c r="N157" s="43">
        <v>3106.6468299999997</v>
      </c>
      <c r="O157" s="44">
        <v>3665.45946</v>
      </c>
      <c r="P157" s="69" t="s">
        <v>2422</v>
      </c>
      <c r="Q157" s="99" t="s">
        <v>2422</v>
      </c>
      <c r="R157" s="146"/>
    </row>
    <row r="158" spans="1:18" ht="16.5" customHeight="1" thickBot="1" x14ac:dyDescent="0.3">
      <c r="A158" s="147" t="s">
        <v>1850</v>
      </c>
      <c r="B158" s="148"/>
      <c r="C158" s="117">
        <f>SUM(C159:C168)</f>
        <v>111</v>
      </c>
      <c r="D158" s="117">
        <f t="shared" ref="D158:H158" si="13">SUM(D159:D168)</f>
        <v>3271</v>
      </c>
      <c r="E158" s="117">
        <f t="shared" si="13"/>
        <v>6680</v>
      </c>
      <c r="F158" s="117">
        <f t="shared" si="13"/>
        <v>6680</v>
      </c>
      <c r="G158" s="117">
        <f t="shared" si="13"/>
        <v>6680</v>
      </c>
      <c r="H158" s="117">
        <f t="shared" si="13"/>
        <v>6680</v>
      </c>
      <c r="I158" s="156" t="s">
        <v>3903</v>
      </c>
      <c r="J158" s="156"/>
      <c r="K158" s="156"/>
      <c r="L158" s="156"/>
      <c r="M158" s="156"/>
      <c r="N158" s="6">
        <f>SUM(N159:N168)</f>
        <v>31841.357400000001</v>
      </c>
      <c r="O158" s="6">
        <f>SUM(O159:O168)</f>
        <v>30532.951650000003</v>
      </c>
      <c r="P158" s="98"/>
      <c r="Q158" s="98"/>
      <c r="R158" s="4"/>
    </row>
    <row r="159" spans="1:18" ht="24.75" thickBot="1" x14ac:dyDescent="0.3">
      <c r="A159" s="82"/>
      <c r="B159" s="77" t="s">
        <v>2453</v>
      </c>
      <c r="C159" s="41">
        <v>72</v>
      </c>
      <c r="D159" s="40">
        <v>2544</v>
      </c>
      <c r="E159" s="41">
        <v>2682</v>
      </c>
      <c r="F159" s="40">
        <v>2682</v>
      </c>
      <c r="G159" s="41">
        <v>2682</v>
      </c>
      <c r="H159" s="40">
        <v>2682</v>
      </c>
      <c r="I159" s="36"/>
      <c r="J159" s="40"/>
      <c r="K159" s="36"/>
      <c r="L159" s="40"/>
      <c r="M159" s="36"/>
      <c r="N159" s="43">
        <v>20352.358319999999</v>
      </c>
      <c r="O159" s="44">
        <v>19681.002100000002</v>
      </c>
      <c r="P159" s="69" t="s">
        <v>3322</v>
      </c>
      <c r="Q159" s="88" t="s">
        <v>1851</v>
      </c>
      <c r="R159" s="23"/>
    </row>
    <row r="160" spans="1:18" ht="60.75" thickBot="1" x14ac:dyDescent="0.3">
      <c r="A160" s="82"/>
      <c r="B160" s="77"/>
      <c r="C160" s="41"/>
      <c r="D160" s="40"/>
      <c r="E160" s="41"/>
      <c r="F160" s="40"/>
      <c r="G160" s="41"/>
      <c r="H160" s="40"/>
      <c r="I160" s="36"/>
      <c r="J160" s="40"/>
      <c r="K160" s="36"/>
      <c r="L160" s="40"/>
      <c r="M160" s="36"/>
      <c r="N160" s="43"/>
      <c r="O160" s="44"/>
      <c r="P160" s="69" t="s">
        <v>3323</v>
      </c>
      <c r="Q160" s="88" t="s">
        <v>1852</v>
      </c>
      <c r="R160" s="23"/>
    </row>
    <row r="161" spans="1:18" ht="53.25" customHeight="1" thickBot="1" x14ac:dyDescent="0.3">
      <c r="A161" s="82"/>
      <c r="B161" s="77"/>
      <c r="C161" s="41"/>
      <c r="D161" s="40"/>
      <c r="E161" s="41"/>
      <c r="F161" s="40"/>
      <c r="G161" s="41"/>
      <c r="H161" s="40"/>
      <c r="I161" s="36"/>
      <c r="J161" s="40"/>
      <c r="K161" s="36"/>
      <c r="L161" s="40"/>
      <c r="M161" s="36"/>
      <c r="N161" s="43"/>
      <c r="O161" s="44"/>
      <c r="P161" s="69" t="s">
        <v>3324</v>
      </c>
      <c r="Q161" s="88" t="s">
        <v>1853</v>
      </c>
      <c r="R161" s="23"/>
    </row>
    <row r="162" spans="1:18" ht="36.75" thickBot="1" x14ac:dyDescent="0.3">
      <c r="A162" s="82"/>
      <c r="B162" s="77"/>
      <c r="C162" s="41"/>
      <c r="D162" s="40"/>
      <c r="E162" s="41"/>
      <c r="F162" s="40"/>
      <c r="G162" s="41"/>
      <c r="H162" s="40"/>
      <c r="I162" s="36"/>
      <c r="J162" s="40"/>
      <c r="K162" s="36"/>
      <c r="L162" s="40"/>
      <c r="M162" s="36"/>
      <c r="N162" s="43"/>
      <c r="O162" s="44"/>
      <c r="P162" s="69" t="s">
        <v>3325</v>
      </c>
      <c r="Q162" s="88" t="s">
        <v>1854</v>
      </c>
      <c r="R162" s="23"/>
    </row>
    <row r="163" spans="1:18" ht="48.75" thickBot="1" x14ac:dyDescent="0.3">
      <c r="A163" s="82"/>
      <c r="B163" s="77"/>
      <c r="C163" s="41"/>
      <c r="D163" s="40"/>
      <c r="E163" s="41"/>
      <c r="F163" s="40"/>
      <c r="G163" s="41"/>
      <c r="H163" s="40"/>
      <c r="I163" s="36"/>
      <c r="J163" s="40"/>
      <c r="K163" s="36"/>
      <c r="L163" s="40"/>
      <c r="M163" s="36"/>
      <c r="N163" s="43"/>
      <c r="O163" s="44"/>
      <c r="P163" s="69" t="s">
        <v>3326</v>
      </c>
      <c r="Q163" s="88" t="s">
        <v>1855</v>
      </c>
      <c r="R163" s="23"/>
    </row>
    <row r="164" spans="1:18" ht="24.75" thickBot="1" x14ac:dyDescent="0.3">
      <c r="A164" s="82"/>
      <c r="B164" s="77"/>
      <c r="C164" s="41"/>
      <c r="D164" s="40"/>
      <c r="E164" s="41"/>
      <c r="F164" s="40"/>
      <c r="G164" s="41"/>
      <c r="H164" s="40"/>
      <c r="I164" s="36"/>
      <c r="J164" s="40"/>
      <c r="K164" s="36"/>
      <c r="L164" s="40"/>
      <c r="M164" s="36"/>
      <c r="N164" s="43"/>
      <c r="O164" s="44"/>
      <c r="P164" s="69" t="s">
        <v>3327</v>
      </c>
      <c r="Q164" s="88" t="s">
        <v>1856</v>
      </c>
      <c r="R164" s="23"/>
    </row>
    <row r="165" spans="1:18" ht="24.75" thickBot="1" x14ac:dyDescent="0.3">
      <c r="A165" s="82"/>
      <c r="B165" s="77" t="s">
        <v>2454</v>
      </c>
      <c r="C165" s="41">
        <v>28</v>
      </c>
      <c r="D165" s="40">
        <v>375</v>
      </c>
      <c r="E165" s="41">
        <v>3638</v>
      </c>
      <c r="F165" s="40">
        <v>3638</v>
      </c>
      <c r="G165" s="41">
        <v>3638</v>
      </c>
      <c r="H165" s="40">
        <v>3638</v>
      </c>
      <c r="I165" s="36"/>
      <c r="J165" s="40"/>
      <c r="K165" s="36"/>
      <c r="L165" s="40"/>
      <c r="M165" s="36"/>
      <c r="N165" s="43">
        <v>7606.8887600000007</v>
      </c>
      <c r="O165" s="44">
        <v>6847.6262200000001</v>
      </c>
      <c r="P165" s="69" t="s">
        <v>3328</v>
      </c>
      <c r="Q165" s="88" t="s">
        <v>1857</v>
      </c>
      <c r="R165" s="23"/>
    </row>
    <row r="166" spans="1:18" ht="16.5" thickBot="1" x14ac:dyDescent="0.3">
      <c r="A166" s="82"/>
      <c r="B166" s="77"/>
      <c r="C166" s="41"/>
      <c r="D166" s="40"/>
      <c r="E166" s="41"/>
      <c r="F166" s="40"/>
      <c r="G166" s="41"/>
      <c r="H166" s="40"/>
      <c r="I166" s="36"/>
      <c r="J166" s="40"/>
      <c r="K166" s="36"/>
      <c r="L166" s="40"/>
      <c r="M166" s="36"/>
      <c r="N166" s="43"/>
      <c r="O166" s="44"/>
      <c r="P166" s="69" t="s">
        <v>3329</v>
      </c>
      <c r="Q166" s="88" t="s">
        <v>1858</v>
      </c>
      <c r="R166" s="23"/>
    </row>
    <row r="167" spans="1:18" ht="24.75" thickBot="1" x14ac:dyDescent="0.3">
      <c r="A167" s="82"/>
      <c r="B167" s="77"/>
      <c r="C167" s="41"/>
      <c r="D167" s="40"/>
      <c r="E167" s="41"/>
      <c r="F167" s="40"/>
      <c r="G167" s="41"/>
      <c r="H167" s="40"/>
      <c r="I167" s="36"/>
      <c r="J167" s="40"/>
      <c r="K167" s="36"/>
      <c r="L167" s="40"/>
      <c r="M167" s="36"/>
      <c r="N167" s="43"/>
      <c r="O167" s="44"/>
      <c r="P167" s="69" t="s">
        <v>1859</v>
      </c>
      <c r="Q167" s="88" t="s">
        <v>1860</v>
      </c>
      <c r="R167" s="23"/>
    </row>
    <row r="168" spans="1:18" ht="16.5" thickBot="1" x14ac:dyDescent="0.3">
      <c r="A168" s="82"/>
      <c r="B168" s="75" t="s">
        <v>1122</v>
      </c>
      <c r="C168" s="41">
        <v>11</v>
      </c>
      <c r="D168" s="40">
        <v>352</v>
      </c>
      <c r="E168" s="41">
        <v>360</v>
      </c>
      <c r="F168" s="40">
        <v>360</v>
      </c>
      <c r="G168" s="41">
        <v>360</v>
      </c>
      <c r="H168" s="40">
        <v>360</v>
      </c>
      <c r="I168" s="36"/>
      <c r="J168" s="40"/>
      <c r="K168" s="36"/>
      <c r="L168" s="40"/>
      <c r="M168" s="36"/>
      <c r="N168" s="43">
        <v>3882.1103200000002</v>
      </c>
      <c r="O168" s="44">
        <v>4004.3233300000002</v>
      </c>
      <c r="P168" s="69" t="s">
        <v>2422</v>
      </c>
      <c r="Q168" s="99" t="s">
        <v>2422</v>
      </c>
      <c r="R168" s="23"/>
    </row>
    <row r="169" spans="1:18" ht="16.5" customHeight="1" thickBot="1" x14ac:dyDescent="0.3">
      <c r="A169" s="147" t="s">
        <v>1245</v>
      </c>
      <c r="B169" s="148"/>
      <c r="C169" s="5">
        <v>2247</v>
      </c>
      <c r="D169" s="5">
        <v>4495</v>
      </c>
      <c r="E169" s="5">
        <v>8990</v>
      </c>
      <c r="F169" s="5">
        <v>8990</v>
      </c>
      <c r="G169" s="5">
        <v>8990</v>
      </c>
      <c r="H169" s="5">
        <v>8990</v>
      </c>
      <c r="I169" s="20">
        <v>19</v>
      </c>
      <c r="J169" s="20">
        <v>40</v>
      </c>
      <c r="K169" s="20">
        <v>87</v>
      </c>
      <c r="L169" s="20">
        <v>87</v>
      </c>
      <c r="M169" s="20">
        <v>87</v>
      </c>
      <c r="N169" s="5">
        <f>SUM(N170:N178)</f>
        <v>45743.001959999994</v>
      </c>
      <c r="O169" s="5">
        <f>SUM(O170:O178)</f>
        <v>51075.208449999998</v>
      </c>
      <c r="P169" s="98"/>
      <c r="Q169" s="98"/>
      <c r="R169" s="22"/>
    </row>
    <row r="170" spans="1:18" ht="60.75" thickBot="1" x14ac:dyDescent="0.3">
      <c r="A170" s="81"/>
      <c r="B170" s="75" t="s">
        <v>3683</v>
      </c>
      <c r="C170" s="137" t="s">
        <v>3901</v>
      </c>
      <c r="D170" s="137"/>
      <c r="E170" s="137"/>
      <c r="F170" s="137"/>
      <c r="G170" s="137"/>
      <c r="H170" s="137"/>
      <c r="I170" s="140" t="s">
        <v>3901</v>
      </c>
      <c r="J170" s="140"/>
      <c r="K170" s="140"/>
      <c r="L170" s="140"/>
      <c r="M170" s="140"/>
      <c r="N170" s="43">
        <v>6536.3193700000002</v>
      </c>
      <c r="O170" s="44">
        <v>6139.5731900000001</v>
      </c>
      <c r="P170" s="103" t="s">
        <v>1229</v>
      </c>
      <c r="Q170" s="96" t="s">
        <v>1230</v>
      </c>
      <c r="R170" s="144" t="s">
        <v>2562</v>
      </c>
    </row>
    <row r="171" spans="1:18" ht="24.75" thickBot="1" x14ac:dyDescent="0.3">
      <c r="A171" s="81"/>
      <c r="B171" s="75"/>
      <c r="C171" s="138"/>
      <c r="D171" s="138"/>
      <c r="E171" s="138"/>
      <c r="F171" s="138"/>
      <c r="G171" s="138"/>
      <c r="H171" s="138"/>
      <c r="I171" s="141"/>
      <c r="J171" s="141"/>
      <c r="K171" s="141"/>
      <c r="L171" s="141"/>
      <c r="M171" s="141"/>
      <c r="N171" s="43"/>
      <c r="O171" s="44"/>
      <c r="P171" s="103" t="s">
        <v>1231</v>
      </c>
      <c r="Q171" s="96" t="s">
        <v>1232</v>
      </c>
      <c r="R171" s="145"/>
    </row>
    <row r="172" spans="1:18" ht="48.75" thickBot="1" x14ac:dyDescent="0.3">
      <c r="A172" s="81"/>
      <c r="B172" s="75"/>
      <c r="C172" s="138"/>
      <c r="D172" s="138"/>
      <c r="E172" s="138"/>
      <c r="F172" s="138"/>
      <c r="G172" s="138"/>
      <c r="H172" s="138"/>
      <c r="I172" s="141"/>
      <c r="J172" s="141"/>
      <c r="K172" s="141"/>
      <c r="L172" s="141"/>
      <c r="M172" s="141"/>
      <c r="N172" s="43"/>
      <c r="O172" s="44"/>
      <c r="P172" s="103" t="s">
        <v>1233</v>
      </c>
      <c r="Q172" s="96" t="s">
        <v>1234</v>
      </c>
      <c r="R172" s="145"/>
    </row>
    <row r="173" spans="1:18" ht="48.75" thickBot="1" x14ac:dyDescent="0.3">
      <c r="A173" s="81"/>
      <c r="B173" s="75"/>
      <c r="C173" s="138"/>
      <c r="D173" s="138"/>
      <c r="E173" s="138"/>
      <c r="F173" s="138"/>
      <c r="G173" s="138"/>
      <c r="H173" s="138"/>
      <c r="I173" s="141"/>
      <c r="J173" s="141"/>
      <c r="K173" s="141"/>
      <c r="L173" s="141"/>
      <c r="M173" s="141"/>
      <c r="N173" s="43"/>
      <c r="O173" s="44"/>
      <c r="P173" s="103" t="s">
        <v>1235</v>
      </c>
      <c r="Q173" s="96" t="s">
        <v>1236</v>
      </c>
      <c r="R173" s="145"/>
    </row>
    <row r="174" spans="1:18" ht="36.75" thickBot="1" x14ac:dyDescent="0.3">
      <c r="A174" s="81"/>
      <c r="B174" s="75" t="s">
        <v>3684</v>
      </c>
      <c r="C174" s="138"/>
      <c r="D174" s="138"/>
      <c r="E174" s="138"/>
      <c r="F174" s="138"/>
      <c r="G174" s="138"/>
      <c r="H174" s="138"/>
      <c r="I174" s="141"/>
      <c r="J174" s="141"/>
      <c r="K174" s="141"/>
      <c r="L174" s="141"/>
      <c r="M174" s="141"/>
      <c r="N174" s="43">
        <v>10024.233130000001</v>
      </c>
      <c r="O174" s="44">
        <v>9833.5310100000006</v>
      </c>
      <c r="P174" s="103" t="s">
        <v>1237</v>
      </c>
      <c r="Q174" s="96" t="s">
        <v>1238</v>
      </c>
      <c r="R174" s="145"/>
    </row>
    <row r="175" spans="1:18" ht="24.75" thickBot="1" x14ac:dyDescent="0.3">
      <c r="A175" s="81"/>
      <c r="B175" s="75"/>
      <c r="C175" s="138"/>
      <c r="D175" s="138"/>
      <c r="E175" s="138"/>
      <c r="F175" s="138"/>
      <c r="G175" s="138"/>
      <c r="H175" s="138"/>
      <c r="I175" s="141"/>
      <c r="J175" s="141"/>
      <c r="K175" s="141"/>
      <c r="L175" s="141"/>
      <c r="M175" s="141"/>
      <c r="N175" s="43"/>
      <c r="O175" s="44"/>
      <c r="P175" s="103" t="s">
        <v>1239</v>
      </c>
      <c r="Q175" s="96" t="s">
        <v>1240</v>
      </c>
      <c r="R175" s="145"/>
    </row>
    <row r="176" spans="1:18" ht="60.75" thickBot="1" x14ac:dyDescent="0.3">
      <c r="A176" s="81"/>
      <c r="B176" s="75"/>
      <c r="C176" s="138"/>
      <c r="D176" s="138"/>
      <c r="E176" s="138"/>
      <c r="F176" s="138"/>
      <c r="G176" s="138"/>
      <c r="H176" s="138"/>
      <c r="I176" s="141"/>
      <c r="J176" s="141"/>
      <c r="K176" s="141"/>
      <c r="L176" s="141"/>
      <c r="M176" s="141"/>
      <c r="N176" s="43"/>
      <c r="O176" s="44"/>
      <c r="P176" s="103" t="s">
        <v>1241</v>
      </c>
      <c r="Q176" s="96" t="s">
        <v>1242</v>
      </c>
      <c r="R176" s="145"/>
    </row>
    <row r="177" spans="1:18" ht="72.75" thickBot="1" x14ac:dyDescent="0.3">
      <c r="A177" s="81"/>
      <c r="B177" s="75" t="s">
        <v>3685</v>
      </c>
      <c r="C177" s="138"/>
      <c r="D177" s="138"/>
      <c r="E177" s="138"/>
      <c r="F177" s="138"/>
      <c r="G177" s="138"/>
      <c r="H177" s="138"/>
      <c r="I177" s="141"/>
      <c r="J177" s="141"/>
      <c r="K177" s="141"/>
      <c r="L177" s="141"/>
      <c r="M177" s="141"/>
      <c r="N177" s="43">
        <v>15116.051989999998</v>
      </c>
      <c r="O177" s="44">
        <v>17176.483660000002</v>
      </c>
      <c r="P177" s="103" t="s">
        <v>1243</v>
      </c>
      <c r="Q177" s="96" t="s">
        <v>1244</v>
      </c>
      <c r="R177" s="145"/>
    </row>
    <row r="178" spans="1:18" ht="48.75" thickBot="1" x14ac:dyDescent="0.3">
      <c r="A178" s="81"/>
      <c r="B178" s="75" t="s">
        <v>1122</v>
      </c>
      <c r="C178" s="138"/>
      <c r="D178" s="138"/>
      <c r="E178" s="138"/>
      <c r="F178" s="138"/>
      <c r="G178" s="138"/>
      <c r="H178" s="138"/>
      <c r="I178" s="141"/>
      <c r="J178" s="141"/>
      <c r="K178" s="141"/>
      <c r="L178" s="141"/>
      <c r="M178" s="141"/>
      <c r="N178" s="43">
        <v>14066.39747</v>
      </c>
      <c r="O178" s="44">
        <v>17925.620589999999</v>
      </c>
      <c r="P178" s="103" t="s">
        <v>1254</v>
      </c>
      <c r="Q178" s="96" t="s">
        <v>1255</v>
      </c>
      <c r="R178" s="145"/>
    </row>
    <row r="179" spans="1:18" ht="91.5" customHeight="1" thickBot="1" x14ac:dyDescent="0.3">
      <c r="A179" s="81"/>
      <c r="B179" s="76"/>
      <c r="C179" s="138"/>
      <c r="D179" s="138"/>
      <c r="E179" s="138"/>
      <c r="F179" s="138"/>
      <c r="G179" s="138"/>
      <c r="H179" s="138"/>
      <c r="I179" s="141"/>
      <c r="J179" s="141"/>
      <c r="K179" s="141"/>
      <c r="L179" s="141"/>
      <c r="M179" s="141"/>
      <c r="N179" s="43"/>
      <c r="O179" s="44"/>
      <c r="P179" s="103" t="s">
        <v>1256</v>
      </c>
      <c r="Q179" s="106" t="s">
        <v>1259</v>
      </c>
      <c r="R179" s="145"/>
    </row>
    <row r="180" spans="1:18" ht="72.75" thickBot="1" x14ac:dyDescent="0.3">
      <c r="A180" s="81"/>
      <c r="B180" s="80"/>
      <c r="C180" s="138"/>
      <c r="D180" s="138"/>
      <c r="E180" s="138"/>
      <c r="F180" s="138"/>
      <c r="G180" s="138"/>
      <c r="H180" s="138"/>
      <c r="I180" s="141"/>
      <c r="J180" s="141"/>
      <c r="K180" s="141"/>
      <c r="L180" s="141"/>
      <c r="M180" s="141"/>
      <c r="N180" s="43"/>
      <c r="O180" s="44"/>
      <c r="P180" s="103" t="s">
        <v>1257</v>
      </c>
      <c r="Q180" s="107" t="s">
        <v>1260</v>
      </c>
      <c r="R180" s="145"/>
    </row>
    <row r="181" spans="1:18" ht="72.75" thickBot="1" x14ac:dyDescent="0.3">
      <c r="A181" s="81"/>
      <c r="B181" s="75"/>
      <c r="C181" s="139"/>
      <c r="D181" s="139"/>
      <c r="E181" s="139"/>
      <c r="F181" s="139"/>
      <c r="G181" s="139"/>
      <c r="H181" s="139"/>
      <c r="I181" s="142"/>
      <c r="J181" s="142"/>
      <c r="K181" s="142"/>
      <c r="L181" s="142"/>
      <c r="M181" s="142"/>
      <c r="N181" s="43"/>
      <c r="O181" s="44"/>
      <c r="P181" s="103" t="s">
        <v>1258</v>
      </c>
      <c r="Q181" s="107" t="s">
        <v>1261</v>
      </c>
      <c r="R181" s="146"/>
    </row>
    <row r="182" spans="1:18" ht="16.5" customHeight="1" thickBot="1" x14ac:dyDescent="0.3">
      <c r="A182" s="147" t="s">
        <v>1228</v>
      </c>
      <c r="B182" s="148"/>
      <c r="C182" s="20">
        <v>2840</v>
      </c>
      <c r="D182" s="20">
        <v>7259</v>
      </c>
      <c r="E182" s="20">
        <v>10566.3</v>
      </c>
      <c r="F182" s="20">
        <v>10566.3</v>
      </c>
      <c r="G182" s="20">
        <v>10566.3</v>
      </c>
      <c r="H182" s="20">
        <v>10566.3</v>
      </c>
      <c r="I182" s="20">
        <v>4</v>
      </c>
      <c r="J182" s="20">
        <v>12</v>
      </c>
      <c r="K182" s="20">
        <v>12</v>
      </c>
      <c r="L182" s="20">
        <v>12</v>
      </c>
      <c r="M182" s="20">
        <v>12</v>
      </c>
      <c r="N182" s="5">
        <f>SUM(N183:N185)</f>
        <v>53587.553999999996</v>
      </c>
      <c r="O182" s="5">
        <v>45899.797760000001</v>
      </c>
      <c r="P182" s="98"/>
      <c r="Q182" s="98"/>
      <c r="R182" s="22"/>
    </row>
    <row r="183" spans="1:18" ht="48" customHeight="1" thickBot="1" x14ac:dyDescent="0.3">
      <c r="A183" s="81"/>
      <c r="B183" s="75" t="s">
        <v>3686</v>
      </c>
      <c r="C183" s="140" t="s">
        <v>3901</v>
      </c>
      <c r="D183" s="140"/>
      <c r="E183" s="140"/>
      <c r="F183" s="140"/>
      <c r="G183" s="140"/>
      <c r="H183" s="140"/>
      <c r="I183" s="140" t="s">
        <v>3901</v>
      </c>
      <c r="J183" s="140"/>
      <c r="K183" s="140"/>
      <c r="L183" s="140"/>
      <c r="M183" s="140"/>
      <c r="N183" s="40">
        <v>36667.788789999999</v>
      </c>
      <c r="O183" s="121" t="s">
        <v>1160</v>
      </c>
      <c r="P183" s="69" t="s">
        <v>2420</v>
      </c>
      <c r="Q183" s="99" t="s">
        <v>2420</v>
      </c>
      <c r="R183" s="144" t="s">
        <v>2562</v>
      </c>
    </row>
    <row r="184" spans="1:18" ht="32.25" thickBot="1" x14ac:dyDescent="0.3">
      <c r="A184" s="81"/>
      <c r="B184" s="75" t="s">
        <v>3687</v>
      </c>
      <c r="C184" s="141"/>
      <c r="D184" s="141"/>
      <c r="E184" s="141"/>
      <c r="F184" s="141"/>
      <c r="G184" s="141"/>
      <c r="H184" s="141"/>
      <c r="I184" s="141"/>
      <c r="J184" s="141"/>
      <c r="K184" s="141"/>
      <c r="L184" s="141"/>
      <c r="M184" s="141"/>
      <c r="N184" s="40">
        <v>10303.70809</v>
      </c>
      <c r="O184" s="121" t="s">
        <v>1160</v>
      </c>
      <c r="P184" s="69" t="s">
        <v>2420</v>
      </c>
      <c r="Q184" s="99" t="s">
        <v>2420</v>
      </c>
      <c r="R184" s="145"/>
    </row>
    <row r="185" spans="1:18" ht="16.5" thickBot="1" x14ac:dyDescent="0.3">
      <c r="A185" s="81"/>
      <c r="B185" s="75" t="s">
        <v>1122</v>
      </c>
      <c r="C185" s="142"/>
      <c r="D185" s="142"/>
      <c r="E185" s="142"/>
      <c r="F185" s="142"/>
      <c r="G185" s="142"/>
      <c r="H185" s="142"/>
      <c r="I185" s="142"/>
      <c r="J185" s="142"/>
      <c r="K185" s="142"/>
      <c r="L185" s="142"/>
      <c r="M185" s="142"/>
      <c r="N185" s="43">
        <v>6616.0571200000004</v>
      </c>
      <c r="O185" s="44">
        <v>7439.7957600000018</v>
      </c>
      <c r="P185" s="69" t="s">
        <v>2420</v>
      </c>
      <c r="Q185" s="99" t="s">
        <v>2420</v>
      </c>
      <c r="R185" s="146"/>
    </row>
    <row r="186" spans="1:18" ht="16.5" customHeight="1" thickBot="1" x14ac:dyDescent="0.3">
      <c r="A186" s="147" t="s">
        <v>1449</v>
      </c>
      <c r="B186" s="148"/>
      <c r="C186" s="6">
        <f>SUM(C187:C212)</f>
        <v>26525</v>
      </c>
      <c r="D186" s="6">
        <f t="shared" ref="D186:H186" si="14">SUM(D187:D212)</f>
        <v>58956</v>
      </c>
      <c r="E186" s="6">
        <f t="shared" si="14"/>
        <v>71236</v>
      </c>
      <c r="F186" s="6">
        <f t="shared" si="14"/>
        <v>71236</v>
      </c>
      <c r="G186" s="6">
        <f t="shared" si="14"/>
        <v>71236</v>
      </c>
      <c r="H186" s="6">
        <f t="shared" si="14"/>
        <v>71236</v>
      </c>
      <c r="I186" s="156" t="s">
        <v>3903</v>
      </c>
      <c r="J186" s="156"/>
      <c r="K186" s="156"/>
      <c r="L186" s="156"/>
      <c r="M186" s="156"/>
      <c r="N186" s="6">
        <f>SUM(N187:N212)</f>
        <v>742852.50540000014</v>
      </c>
      <c r="O186" s="6">
        <f>SUM(O187:O212)</f>
        <v>761074.70393000008</v>
      </c>
      <c r="P186" s="98"/>
      <c r="Q186" s="98"/>
      <c r="R186" s="4"/>
    </row>
    <row r="187" spans="1:18" ht="24.75" thickBot="1" x14ac:dyDescent="0.3">
      <c r="A187" s="82"/>
      <c r="B187" s="77" t="s">
        <v>3688</v>
      </c>
      <c r="C187" s="41">
        <v>0</v>
      </c>
      <c r="D187" s="40">
        <v>2617</v>
      </c>
      <c r="E187" s="41">
        <v>3176</v>
      </c>
      <c r="F187" s="40">
        <v>3176</v>
      </c>
      <c r="G187" s="41">
        <v>3176</v>
      </c>
      <c r="H187" s="40">
        <v>3176</v>
      </c>
      <c r="I187" s="36"/>
      <c r="J187" s="40"/>
      <c r="K187" s="36"/>
      <c r="L187" s="40"/>
      <c r="M187" s="36"/>
      <c r="N187" s="43">
        <v>20869.826269999998</v>
      </c>
      <c r="O187" s="44">
        <v>17754.547449999998</v>
      </c>
      <c r="P187" s="69" t="s">
        <v>1450</v>
      </c>
      <c r="Q187" s="88" t="s">
        <v>1451</v>
      </c>
      <c r="R187" s="23"/>
    </row>
    <row r="188" spans="1:18" ht="54" customHeight="1" thickBot="1" x14ac:dyDescent="0.3">
      <c r="A188" s="82"/>
      <c r="B188" s="83"/>
      <c r="C188" s="41"/>
      <c r="D188" s="40"/>
      <c r="E188" s="41"/>
      <c r="F188" s="40"/>
      <c r="G188" s="41"/>
      <c r="H188" s="40"/>
      <c r="I188" s="36"/>
      <c r="J188" s="40"/>
      <c r="K188" s="36"/>
      <c r="L188" s="40"/>
      <c r="M188" s="36"/>
      <c r="N188" s="43"/>
      <c r="O188" s="44"/>
      <c r="P188" s="69" t="s">
        <v>1452</v>
      </c>
      <c r="Q188" s="88" t="s">
        <v>1453</v>
      </c>
      <c r="R188" s="23"/>
    </row>
    <row r="189" spans="1:18" ht="60.75" thickBot="1" x14ac:dyDescent="0.3">
      <c r="A189" s="82"/>
      <c r="B189" s="83"/>
      <c r="C189" s="41"/>
      <c r="D189" s="40"/>
      <c r="E189" s="41"/>
      <c r="F189" s="40"/>
      <c r="G189" s="41"/>
      <c r="H189" s="40"/>
      <c r="I189" s="36"/>
      <c r="J189" s="40"/>
      <c r="K189" s="36"/>
      <c r="L189" s="40"/>
      <c r="M189" s="36"/>
      <c r="N189" s="43"/>
      <c r="O189" s="44"/>
      <c r="P189" s="69" t="s">
        <v>1454</v>
      </c>
      <c r="Q189" s="88" t="s">
        <v>1455</v>
      </c>
      <c r="R189" s="23"/>
    </row>
    <row r="190" spans="1:18" ht="36.75" thickBot="1" x14ac:dyDescent="0.3">
      <c r="A190" s="82"/>
      <c r="B190" s="77" t="s">
        <v>3689</v>
      </c>
      <c r="C190" s="41">
        <v>0</v>
      </c>
      <c r="D190" s="40">
        <v>1699</v>
      </c>
      <c r="E190" s="41">
        <v>2062</v>
      </c>
      <c r="F190" s="40">
        <v>2062</v>
      </c>
      <c r="G190" s="41">
        <v>2062</v>
      </c>
      <c r="H190" s="40">
        <v>2062</v>
      </c>
      <c r="I190" s="36"/>
      <c r="J190" s="40"/>
      <c r="K190" s="36"/>
      <c r="L190" s="40"/>
      <c r="M190" s="36"/>
      <c r="N190" s="43">
        <v>8437.5884000000005</v>
      </c>
      <c r="O190" s="44">
        <v>10638.77102</v>
      </c>
      <c r="P190" s="69" t="s">
        <v>1456</v>
      </c>
      <c r="Q190" s="88" t="s">
        <v>1457</v>
      </c>
      <c r="R190" s="23"/>
    </row>
    <row r="191" spans="1:18" ht="24.75" thickBot="1" x14ac:dyDescent="0.3">
      <c r="A191" s="82"/>
      <c r="B191" s="83"/>
      <c r="C191" s="41"/>
      <c r="D191" s="40"/>
      <c r="E191" s="41"/>
      <c r="F191" s="40"/>
      <c r="G191" s="41"/>
      <c r="H191" s="40"/>
      <c r="I191" s="36"/>
      <c r="J191" s="40"/>
      <c r="K191" s="36"/>
      <c r="L191" s="40"/>
      <c r="M191" s="36"/>
      <c r="N191" s="43"/>
      <c r="O191" s="44"/>
      <c r="P191" s="69" t="s">
        <v>1458</v>
      </c>
      <c r="Q191" s="88" t="s">
        <v>1459</v>
      </c>
      <c r="R191" s="23"/>
    </row>
    <row r="192" spans="1:18" ht="60.75" thickBot="1" x14ac:dyDescent="0.3">
      <c r="A192" s="82"/>
      <c r="B192" s="77" t="s">
        <v>3690</v>
      </c>
      <c r="C192" s="41">
        <v>0</v>
      </c>
      <c r="D192" s="40">
        <v>3233</v>
      </c>
      <c r="E192" s="41">
        <v>3924</v>
      </c>
      <c r="F192" s="40">
        <v>3924</v>
      </c>
      <c r="G192" s="41">
        <v>3924</v>
      </c>
      <c r="H192" s="40">
        <v>3924</v>
      </c>
      <c r="I192" s="36"/>
      <c r="J192" s="40"/>
      <c r="K192" s="36"/>
      <c r="L192" s="40"/>
      <c r="M192" s="36"/>
      <c r="N192" s="43">
        <v>20524.726429999999</v>
      </c>
      <c r="O192" s="44">
        <v>20580.943919999998</v>
      </c>
      <c r="P192" s="69" t="s">
        <v>1460</v>
      </c>
      <c r="Q192" s="88" t="s">
        <v>1461</v>
      </c>
      <c r="R192" s="23"/>
    </row>
    <row r="193" spans="1:18" ht="24.75" thickBot="1" x14ac:dyDescent="0.3">
      <c r="A193" s="82"/>
      <c r="B193" s="83"/>
      <c r="C193" s="41"/>
      <c r="D193" s="40"/>
      <c r="E193" s="41"/>
      <c r="F193" s="40"/>
      <c r="G193" s="41"/>
      <c r="H193" s="40"/>
      <c r="I193" s="36"/>
      <c r="J193" s="40"/>
      <c r="K193" s="36"/>
      <c r="L193" s="40"/>
      <c r="M193" s="36"/>
      <c r="N193" s="43"/>
      <c r="O193" s="44"/>
      <c r="P193" s="69" t="s">
        <v>1462</v>
      </c>
      <c r="Q193" s="88" t="s">
        <v>3330</v>
      </c>
      <c r="R193" s="23"/>
    </row>
    <row r="194" spans="1:18" ht="24.75" thickBot="1" x14ac:dyDescent="0.3">
      <c r="A194" s="82"/>
      <c r="B194" s="77" t="s">
        <v>2430</v>
      </c>
      <c r="C194" s="41">
        <v>0</v>
      </c>
      <c r="D194" s="40">
        <v>1491</v>
      </c>
      <c r="E194" s="41">
        <v>3593</v>
      </c>
      <c r="F194" s="40">
        <v>3593</v>
      </c>
      <c r="G194" s="41">
        <v>3593</v>
      </c>
      <c r="H194" s="40">
        <v>3593</v>
      </c>
      <c r="I194" s="36"/>
      <c r="J194" s="40"/>
      <c r="K194" s="36"/>
      <c r="L194" s="40"/>
      <c r="M194" s="36"/>
      <c r="N194" s="43">
        <v>13845.651390000001</v>
      </c>
      <c r="O194" s="44">
        <v>15096.552110000001</v>
      </c>
      <c r="P194" s="69" t="s">
        <v>1463</v>
      </c>
      <c r="Q194" s="88" t="s">
        <v>1464</v>
      </c>
      <c r="R194" s="23"/>
    </row>
    <row r="195" spans="1:18" ht="24.75" thickBot="1" x14ac:dyDescent="0.3">
      <c r="A195" s="82"/>
      <c r="B195" s="83"/>
      <c r="C195" s="41"/>
      <c r="D195" s="40"/>
      <c r="E195" s="41"/>
      <c r="F195" s="40"/>
      <c r="G195" s="41"/>
      <c r="H195" s="40"/>
      <c r="I195" s="36"/>
      <c r="J195" s="40"/>
      <c r="K195" s="36"/>
      <c r="L195" s="40"/>
      <c r="M195" s="36"/>
      <c r="N195" s="43"/>
      <c r="O195" s="44"/>
      <c r="P195" s="69" t="s">
        <v>1465</v>
      </c>
      <c r="Q195" s="88" t="s">
        <v>1466</v>
      </c>
      <c r="R195" s="23"/>
    </row>
    <row r="196" spans="1:18" ht="72.75" thickBot="1" x14ac:dyDescent="0.3">
      <c r="A196" s="82"/>
      <c r="B196" s="83"/>
      <c r="C196" s="41"/>
      <c r="D196" s="40"/>
      <c r="E196" s="41"/>
      <c r="F196" s="40"/>
      <c r="G196" s="41"/>
      <c r="H196" s="40"/>
      <c r="I196" s="36"/>
      <c r="J196" s="40"/>
      <c r="K196" s="36"/>
      <c r="L196" s="40"/>
      <c r="M196" s="36"/>
      <c r="N196" s="43"/>
      <c r="O196" s="44"/>
      <c r="P196" s="69" t="s">
        <v>1467</v>
      </c>
      <c r="Q196" s="88" t="s">
        <v>1468</v>
      </c>
      <c r="R196" s="23"/>
    </row>
    <row r="197" spans="1:18" ht="36.75" thickBot="1" x14ac:dyDescent="0.3">
      <c r="A197" s="82"/>
      <c r="B197" s="77" t="s">
        <v>3691</v>
      </c>
      <c r="C197" s="41">
        <v>0</v>
      </c>
      <c r="D197" s="40">
        <v>10924</v>
      </c>
      <c r="E197" s="41">
        <v>14071</v>
      </c>
      <c r="F197" s="40">
        <v>14071</v>
      </c>
      <c r="G197" s="41">
        <v>14071</v>
      </c>
      <c r="H197" s="40">
        <v>14071</v>
      </c>
      <c r="I197" s="36"/>
      <c r="J197" s="40"/>
      <c r="K197" s="36"/>
      <c r="L197" s="40"/>
      <c r="M197" s="36"/>
      <c r="N197" s="43">
        <v>491941.58463000006</v>
      </c>
      <c r="O197" s="44">
        <v>485872.13284000003</v>
      </c>
      <c r="P197" s="69" t="s">
        <v>1469</v>
      </c>
      <c r="Q197" s="88" t="s">
        <v>1470</v>
      </c>
      <c r="R197" s="23"/>
    </row>
    <row r="198" spans="1:18" ht="36.75" thickBot="1" x14ac:dyDescent="0.3">
      <c r="A198" s="82"/>
      <c r="B198" s="83"/>
      <c r="C198" s="41"/>
      <c r="D198" s="40"/>
      <c r="E198" s="41"/>
      <c r="F198" s="40"/>
      <c r="G198" s="41"/>
      <c r="H198" s="40"/>
      <c r="I198" s="36"/>
      <c r="J198" s="40"/>
      <c r="K198" s="36"/>
      <c r="L198" s="40"/>
      <c r="M198" s="36"/>
      <c r="N198" s="43"/>
      <c r="O198" s="44"/>
      <c r="P198" s="69" t="s">
        <v>1471</v>
      </c>
      <c r="Q198" s="88" t="s">
        <v>1472</v>
      </c>
      <c r="R198" s="23"/>
    </row>
    <row r="199" spans="1:18" ht="36.75" thickBot="1" x14ac:dyDescent="0.3">
      <c r="A199" s="82"/>
      <c r="B199" s="83"/>
      <c r="C199" s="41"/>
      <c r="D199" s="40"/>
      <c r="E199" s="41"/>
      <c r="F199" s="40"/>
      <c r="G199" s="41"/>
      <c r="H199" s="40"/>
      <c r="I199" s="36"/>
      <c r="J199" s="40"/>
      <c r="K199" s="36"/>
      <c r="L199" s="40"/>
      <c r="M199" s="36"/>
      <c r="N199" s="43"/>
      <c r="O199" s="44"/>
      <c r="P199" s="69" t="s">
        <v>1473</v>
      </c>
      <c r="Q199" s="88" t="s">
        <v>1474</v>
      </c>
      <c r="R199" s="23"/>
    </row>
    <row r="200" spans="1:18" ht="32.25" thickBot="1" x14ac:dyDescent="0.3">
      <c r="A200" s="82"/>
      <c r="B200" s="83" t="s">
        <v>3692</v>
      </c>
      <c r="C200" s="41">
        <v>0</v>
      </c>
      <c r="D200" s="40">
        <v>1627</v>
      </c>
      <c r="E200" s="41">
        <v>1644</v>
      </c>
      <c r="F200" s="40">
        <v>1644</v>
      </c>
      <c r="G200" s="41">
        <v>1644</v>
      </c>
      <c r="H200" s="40">
        <v>1644</v>
      </c>
      <c r="I200" s="36"/>
      <c r="J200" s="40"/>
      <c r="K200" s="36"/>
      <c r="L200" s="40"/>
      <c r="M200" s="36"/>
      <c r="N200" s="43">
        <v>20619.325240000002</v>
      </c>
      <c r="O200" s="44">
        <v>23349.391699999996</v>
      </c>
      <c r="P200" s="69" t="s">
        <v>1475</v>
      </c>
      <c r="Q200" s="88" t="s">
        <v>1476</v>
      </c>
      <c r="R200" s="23"/>
    </row>
    <row r="201" spans="1:18" ht="48.75" thickBot="1" x14ac:dyDescent="0.3">
      <c r="A201" s="82"/>
      <c r="B201" s="83"/>
      <c r="C201" s="41"/>
      <c r="D201" s="40"/>
      <c r="E201" s="41"/>
      <c r="F201" s="40"/>
      <c r="G201" s="41"/>
      <c r="H201" s="40"/>
      <c r="I201" s="36"/>
      <c r="J201" s="40"/>
      <c r="K201" s="36"/>
      <c r="L201" s="40"/>
      <c r="M201" s="36"/>
      <c r="N201" s="43"/>
      <c r="O201" s="44"/>
      <c r="P201" s="69" t="s">
        <v>1477</v>
      </c>
      <c r="Q201" s="88" t="s">
        <v>1478</v>
      </c>
      <c r="R201" s="23"/>
    </row>
    <row r="202" spans="1:18" ht="36.75" thickBot="1" x14ac:dyDescent="0.3">
      <c r="A202" s="82"/>
      <c r="B202" s="77" t="s">
        <v>3693</v>
      </c>
      <c r="C202" s="41">
        <v>2325</v>
      </c>
      <c r="D202" s="40">
        <v>2537</v>
      </c>
      <c r="E202" s="41">
        <v>2540</v>
      </c>
      <c r="F202" s="40">
        <v>2540</v>
      </c>
      <c r="G202" s="41">
        <v>2540</v>
      </c>
      <c r="H202" s="40">
        <v>2540</v>
      </c>
      <c r="I202" s="36"/>
      <c r="J202" s="40"/>
      <c r="K202" s="36"/>
      <c r="L202" s="40"/>
      <c r="M202" s="36"/>
      <c r="N202" s="43">
        <v>6094.1411499999995</v>
      </c>
      <c r="O202" s="44">
        <v>8518.987549999998</v>
      </c>
      <c r="P202" s="69" t="s">
        <v>1479</v>
      </c>
      <c r="Q202" s="88" t="s">
        <v>1480</v>
      </c>
      <c r="R202" s="23"/>
    </row>
    <row r="203" spans="1:18" ht="48.75" thickBot="1" x14ac:dyDescent="0.3">
      <c r="A203" s="82"/>
      <c r="B203" s="77" t="s">
        <v>3694</v>
      </c>
      <c r="C203" s="41">
        <v>24200</v>
      </c>
      <c r="D203" s="40">
        <v>28052</v>
      </c>
      <c r="E203" s="41">
        <v>27834</v>
      </c>
      <c r="F203" s="40">
        <v>27834</v>
      </c>
      <c r="G203" s="41">
        <v>27834</v>
      </c>
      <c r="H203" s="40">
        <v>27834</v>
      </c>
      <c r="I203" s="36"/>
      <c r="J203" s="40"/>
      <c r="K203" s="36"/>
      <c r="L203" s="40"/>
      <c r="M203" s="36"/>
      <c r="N203" s="43">
        <v>26769.872719999999</v>
      </c>
      <c r="O203" s="44">
        <v>32551.19427</v>
      </c>
      <c r="P203" s="69" t="s">
        <v>1481</v>
      </c>
      <c r="Q203" s="88" t="s">
        <v>3331</v>
      </c>
      <c r="R203" s="23"/>
    </row>
    <row r="204" spans="1:18" ht="48.75" thickBot="1" x14ac:dyDescent="0.3">
      <c r="A204" s="82"/>
      <c r="B204" s="83"/>
      <c r="C204" s="41"/>
      <c r="D204" s="40"/>
      <c r="E204" s="41"/>
      <c r="F204" s="40"/>
      <c r="G204" s="41"/>
      <c r="H204" s="40"/>
      <c r="I204" s="36"/>
      <c r="J204" s="40"/>
      <c r="K204" s="36"/>
      <c r="L204" s="40"/>
      <c r="M204" s="36"/>
      <c r="N204" s="43"/>
      <c r="O204" s="44"/>
      <c r="P204" s="69" t="s">
        <v>1482</v>
      </c>
      <c r="Q204" s="88" t="s">
        <v>3332</v>
      </c>
      <c r="R204" s="23"/>
    </row>
    <row r="205" spans="1:18" ht="36.75" thickBot="1" x14ac:dyDescent="0.3">
      <c r="A205" s="82"/>
      <c r="B205" s="77" t="s">
        <v>3695</v>
      </c>
      <c r="C205" s="41">
        <v>0</v>
      </c>
      <c r="D205" s="40">
        <v>4738</v>
      </c>
      <c r="E205" s="41">
        <v>5752</v>
      </c>
      <c r="F205" s="40">
        <v>5752</v>
      </c>
      <c r="G205" s="41">
        <v>5752</v>
      </c>
      <c r="H205" s="40">
        <v>5752</v>
      </c>
      <c r="I205" s="36"/>
      <c r="J205" s="40"/>
      <c r="K205" s="36"/>
      <c r="L205" s="40"/>
      <c r="M205" s="36"/>
      <c r="N205" s="43">
        <v>30319.903129999999</v>
      </c>
      <c r="O205" s="44">
        <v>30668.922439999998</v>
      </c>
      <c r="P205" s="69" t="s">
        <v>1483</v>
      </c>
      <c r="Q205" s="88" t="s">
        <v>1484</v>
      </c>
      <c r="R205" s="23"/>
    </row>
    <row r="206" spans="1:18" ht="36.75" thickBot="1" x14ac:dyDescent="0.3">
      <c r="A206" s="82"/>
      <c r="B206" s="83"/>
      <c r="C206" s="41"/>
      <c r="D206" s="40"/>
      <c r="E206" s="41"/>
      <c r="F206" s="40"/>
      <c r="G206" s="41"/>
      <c r="H206" s="40"/>
      <c r="I206" s="36"/>
      <c r="J206" s="40"/>
      <c r="K206" s="36"/>
      <c r="L206" s="40"/>
      <c r="M206" s="36"/>
      <c r="N206" s="43"/>
      <c r="O206" s="44"/>
      <c r="P206" s="69" t="s">
        <v>1485</v>
      </c>
      <c r="Q206" s="88" t="s">
        <v>1486</v>
      </c>
      <c r="R206" s="23"/>
    </row>
    <row r="207" spans="1:18" ht="36.75" thickBot="1" x14ac:dyDescent="0.3">
      <c r="A207" s="82"/>
      <c r="B207" s="83"/>
      <c r="C207" s="41"/>
      <c r="D207" s="40"/>
      <c r="E207" s="41"/>
      <c r="F207" s="40"/>
      <c r="G207" s="41"/>
      <c r="H207" s="40"/>
      <c r="I207" s="36"/>
      <c r="J207" s="40"/>
      <c r="K207" s="36"/>
      <c r="L207" s="40"/>
      <c r="M207" s="36"/>
      <c r="N207" s="43"/>
      <c r="O207" s="44"/>
      <c r="P207" s="69" t="s">
        <v>1487</v>
      </c>
      <c r="Q207" s="88" t="s">
        <v>1488</v>
      </c>
      <c r="R207" s="23"/>
    </row>
    <row r="208" spans="1:18" ht="42" customHeight="1" thickBot="1" x14ac:dyDescent="0.3">
      <c r="A208" s="82"/>
      <c r="B208" s="77" t="s">
        <v>3696</v>
      </c>
      <c r="C208" s="41">
        <v>0</v>
      </c>
      <c r="D208" s="40">
        <v>46</v>
      </c>
      <c r="E208" s="41">
        <v>64</v>
      </c>
      <c r="F208" s="40">
        <v>64</v>
      </c>
      <c r="G208" s="41">
        <v>64</v>
      </c>
      <c r="H208" s="40">
        <v>64</v>
      </c>
      <c r="I208" s="36"/>
      <c r="J208" s="40"/>
      <c r="K208" s="36"/>
      <c r="L208" s="40"/>
      <c r="M208" s="36"/>
      <c r="N208" s="43">
        <v>827.95830999999998</v>
      </c>
      <c r="O208" s="44">
        <v>825.52426999999989</v>
      </c>
      <c r="P208" s="69" t="s">
        <v>1489</v>
      </c>
      <c r="Q208" s="180" t="s">
        <v>3333</v>
      </c>
      <c r="R208" s="23"/>
    </row>
    <row r="209" spans="1:18" ht="60.75" thickBot="1" x14ac:dyDescent="0.3">
      <c r="A209" s="82"/>
      <c r="B209" s="83"/>
      <c r="C209" s="41"/>
      <c r="D209" s="40"/>
      <c r="E209" s="41"/>
      <c r="F209" s="40"/>
      <c r="G209" s="41"/>
      <c r="H209" s="40"/>
      <c r="I209" s="36"/>
      <c r="J209" s="40"/>
      <c r="K209" s="36"/>
      <c r="L209" s="40"/>
      <c r="M209" s="36"/>
      <c r="N209" s="43"/>
      <c r="O209" s="44"/>
      <c r="P209" s="69" t="s">
        <v>1490</v>
      </c>
      <c r="Q209" s="181"/>
      <c r="R209" s="23"/>
    </row>
    <row r="210" spans="1:18" ht="24.75" thickBot="1" x14ac:dyDescent="0.3">
      <c r="A210" s="82"/>
      <c r="B210" s="83"/>
      <c r="C210" s="41"/>
      <c r="D210" s="40"/>
      <c r="E210" s="41"/>
      <c r="F210" s="40"/>
      <c r="G210" s="41"/>
      <c r="H210" s="40"/>
      <c r="I210" s="36"/>
      <c r="J210" s="40"/>
      <c r="K210" s="36"/>
      <c r="L210" s="40"/>
      <c r="M210" s="36"/>
      <c r="N210" s="43"/>
      <c r="O210" s="44"/>
      <c r="P210" s="69" t="s">
        <v>1491</v>
      </c>
      <c r="Q210" s="181"/>
      <c r="R210" s="23"/>
    </row>
    <row r="211" spans="1:18" ht="45" customHeight="1" thickBot="1" x14ac:dyDescent="0.3">
      <c r="A211" s="82"/>
      <c r="B211" s="83"/>
      <c r="C211" s="41"/>
      <c r="D211" s="40"/>
      <c r="E211" s="41"/>
      <c r="F211" s="40"/>
      <c r="G211" s="41"/>
      <c r="H211" s="40"/>
      <c r="I211" s="36"/>
      <c r="J211" s="40"/>
      <c r="K211" s="36"/>
      <c r="L211" s="40"/>
      <c r="M211" s="36"/>
      <c r="N211" s="43"/>
      <c r="O211" s="44"/>
      <c r="P211" s="69" t="s">
        <v>1492</v>
      </c>
      <c r="Q211" s="182"/>
      <c r="R211" s="23"/>
    </row>
    <row r="212" spans="1:18" ht="16.5" thickBot="1" x14ac:dyDescent="0.3">
      <c r="A212" s="82"/>
      <c r="B212" s="75" t="s">
        <v>1122</v>
      </c>
      <c r="C212" s="41">
        <v>0</v>
      </c>
      <c r="D212" s="40">
        <v>1992</v>
      </c>
      <c r="E212" s="41">
        <v>6576</v>
      </c>
      <c r="F212" s="40">
        <v>6576</v>
      </c>
      <c r="G212" s="41">
        <v>6576</v>
      </c>
      <c r="H212" s="40">
        <v>6576</v>
      </c>
      <c r="I212" s="36"/>
      <c r="J212" s="40"/>
      <c r="K212" s="36"/>
      <c r="L212" s="40"/>
      <c r="M212" s="36"/>
      <c r="N212" s="43">
        <v>102601.92773</v>
      </c>
      <c r="O212" s="44">
        <v>115217.73635999998</v>
      </c>
      <c r="P212" s="69" t="s">
        <v>2422</v>
      </c>
      <c r="Q212" s="99" t="s">
        <v>2422</v>
      </c>
      <c r="R212" s="23"/>
    </row>
    <row r="213" spans="1:18" ht="16.5" customHeight="1" thickBot="1" x14ac:dyDescent="0.3">
      <c r="A213" s="147" t="s">
        <v>1493</v>
      </c>
      <c r="B213" s="148"/>
      <c r="C213" s="6">
        <f>SUM(C214:C235)</f>
        <v>3265</v>
      </c>
      <c r="D213" s="6">
        <f t="shared" ref="D213:H213" si="15">SUM(D214:D235)</f>
        <v>6288</v>
      </c>
      <c r="E213" s="6">
        <f t="shared" si="15"/>
        <v>13060</v>
      </c>
      <c r="F213" s="6">
        <f t="shared" si="15"/>
        <v>13060</v>
      </c>
      <c r="G213" s="6">
        <f t="shared" si="15"/>
        <v>13060</v>
      </c>
      <c r="H213" s="6">
        <f t="shared" si="15"/>
        <v>13060</v>
      </c>
      <c r="I213" s="156" t="s">
        <v>3903</v>
      </c>
      <c r="J213" s="156"/>
      <c r="K213" s="156"/>
      <c r="L213" s="156"/>
      <c r="M213" s="156"/>
      <c r="N213" s="6">
        <f>SUM(N214:N235)</f>
        <v>58499.549679999996</v>
      </c>
      <c r="O213" s="6">
        <f>SUM(O214:O235)</f>
        <v>66474.120360000001</v>
      </c>
      <c r="P213" s="98"/>
      <c r="Q213" s="98"/>
      <c r="R213" s="4"/>
    </row>
    <row r="214" spans="1:18" ht="60.75" thickBot="1" x14ac:dyDescent="0.3">
      <c r="A214" s="82"/>
      <c r="B214" s="77" t="s">
        <v>2430</v>
      </c>
      <c r="C214" s="41">
        <v>3265</v>
      </c>
      <c r="D214" s="40">
        <v>5751</v>
      </c>
      <c r="E214" s="41">
        <v>6530</v>
      </c>
      <c r="F214" s="40">
        <v>6530</v>
      </c>
      <c r="G214" s="41">
        <v>6530</v>
      </c>
      <c r="H214" s="40">
        <v>6530</v>
      </c>
      <c r="I214" s="36"/>
      <c r="J214" s="40"/>
      <c r="K214" s="36"/>
      <c r="L214" s="40"/>
      <c r="M214" s="36"/>
      <c r="N214" s="43">
        <v>32889.982620000002</v>
      </c>
      <c r="O214" s="44">
        <v>36561.999449999996</v>
      </c>
      <c r="P214" s="69" t="s">
        <v>1494</v>
      </c>
      <c r="Q214" s="88" t="s">
        <v>3334</v>
      </c>
      <c r="R214" s="23"/>
    </row>
    <row r="215" spans="1:18" ht="24.75" thickBot="1" x14ac:dyDescent="0.3">
      <c r="A215" s="82"/>
      <c r="B215" s="77"/>
      <c r="C215" s="41"/>
      <c r="D215" s="40"/>
      <c r="E215" s="41"/>
      <c r="F215" s="40"/>
      <c r="G215" s="41"/>
      <c r="H215" s="40"/>
      <c r="I215" s="36"/>
      <c r="J215" s="40"/>
      <c r="K215" s="36"/>
      <c r="L215" s="40"/>
      <c r="M215" s="36"/>
      <c r="N215" s="43"/>
      <c r="O215" s="44"/>
      <c r="P215" s="69" t="s">
        <v>1495</v>
      </c>
      <c r="Q215" s="88" t="s">
        <v>1418</v>
      </c>
      <c r="R215" s="23"/>
    </row>
    <row r="216" spans="1:18" ht="24.75" thickBot="1" x14ac:dyDescent="0.3">
      <c r="A216" s="82"/>
      <c r="B216" s="77"/>
      <c r="C216" s="41"/>
      <c r="D216" s="40"/>
      <c r="E216" s="41"/>
      <c r="F216" s="40"/>
      <c r="G216" s="41"/>
      <c r="H216" s="40"/>
      <c r="I216" s="36"/>
      <c r="J216" s="40"/>
      <c r="K216" s="36"/>
      <c r="L216" s="40"/>
      <c r="M216" s="36"/>
      <c r="N216" s="43"/>
      <c r="O216" s="44"/>
      <c r="P216" s="69" t="s">
        <v>1498</v>
      </c>
      <c r="Q216" s="88" t="s">
        <v>1418</v>
      </c>
      <c r="R216" s="23"/>
    </row>
    <row r="217" spans="1:18" ht="16.5" thickBot="1" x14ac:dyDescent="0.3">
      <c r="A217" s="82"/>
      <c r="B217" s="77"/>
      <c r="C217" s="41"/>
      <c r="D217" s="40"/>
      <c r="E217" s="41"/>
      <c r="F217" s="40"/>
      <c r="G217" s="41"/>
      <c r="H217" s="40"/>
      <c r="I217" s="36"/>
      <c r="J217" s="40"/>
      <c r="K217" s="36"/>
      <c r="L217" s="40"/>
      <c r="M217" s="36"/>
      <c r="N217" s="43"/>
      <c r="O217" s="44"/>
      <c r="P217" s="97" t="s">
        <v>1499</v>
      </c>
      <c r="Q217" s="88" t="s">
        <v>1500</v>
      </c>
      <c r="R217" s="23"/>
    </row>
    <row r="218" spans="1:18" ht="16.5" thickBot="1" x14ac:dyDescent="0.3">
      <c r="A218" s="82"/>
      <c r="B218" s="77"/>
      <c r="C218" s="41"/>
      <c r="D218" s="40"/>
      <c r="E218" s="41"/>
      <c r="F218" s="40"/>
      <c r="G218" s="41"/>
      <c r="H218" s="40"/>
      <c r="I218" s="36"/>
      <c r="J218" s="40"/>
      <c r="K218" s="36"/>
      <c r="L218" s="40"/>
      <c r="M218" s="36"/>
      <c r="N218" s="43"/>
      <c r="O218" s="44"/>
      <c r="P218" s="97" t="s">
        <v>1501</v>
      </c>
      <c r="Q218" s="88" t="s">
        <v>1502</v>
      </c>
      <c r="R218" s="23"/>
    </row>
    <row r="219" spans="1:18" ht="60.75" thickBot="1" x14ac:dyDescent="0.3">
      <c r="A219" s="82"/>
      <c r="B219" s="77" t="s">
        <v>2431</v>
      </c>
      <c r="C219" s="41">
        <v>0</v>
      </c>
      <c r="D219" s="40">
        <v>537</v>
      </c>
      <c r="E219" s="41">
        <v>6530</v>
      </c>
      <c r="F219" s="40">
        <v>6530</v>
      </c>
      <c r="G219" s="41">
        <v>6530</v>
      </c>
      <c r="H219" s="40">
        <v>6530</v>
      </c>
      <c r="I219" s="36"/>
      <c r="J219" s="40"/>
      <c r="K219" s="36"/>
      <c r="L219" s="40"/>
      <c r="M219" s="36"/>
      <c r="N219" s="43">
        <v>0</v>
      </c>
      <c r="O219" s="44">
        <v>0</v>
      </c>
      <c r="P219" s="69" t="s">
        <v>1494</v>
      </c>
      <c r="Q219" s="88" t="s">
        <v>3335</v>
      </c>
      <c r="R219" s="23"/>
    </row>
    <row r="220" spans="1:18" ht="24.75" thickBot="1" x14ac:dyDescent="0.3">
      <c r="A220" s="82"/>
      <c r="B220" s="77"/>
      <c r="C220" s="41"/>
      <c r="D220" s="40"/>
      <c r="E220" s="41"/>
      <c r="F220" s="40"/>
      <c r="G220" s="41"/>
      <c r="H220" s="40"/>
      <c r="I220" s="36"/>
      <c r="J220" s="40"/>
      <c r="K220" s="36"/>
      <c r="L220" s="40"/>
      <c r="M220" s="36"/>
      <c r="N220" s="43"/>
      <c r="O220" s="44"/>
      <c r="P220" s="69" t="s">
        <v>1503</v>
      </c>
      <c r="Q220" s="88" t="s">
        <v>1418</v>
      </c>
      <c r="R220" s="23"/>
    </row>
    <row r="221" spans="1:18" ht="24.75" thickBot="1" x14ac:dyDescent="0.3">
      <c r="A221" s="82"/>
      <c r="B221" s="77"/>
      <c r="C221" s="41"/>
      <c r="D221" s="40"/>
      <c r="E221" s="41"/>
      <c r="F221" s="40"/>
      <c r="G221" s="41"/>
      <c r="H221" s="40"/>
      <c r="I221" s="36"/>
      <c r="J221" s="40"/>
      <c r="K221" s="36"/>
      <c r="L221" s="40"/>
      <c r="M221" s="36"/>
      <c r="N221" s="43"/>
      <c r="O221" s="44"/>
      <c r="P221" s="69" t="s">
        <v>1504</v>
      </c>
      <c r="Q221" s="88" t="s">
        <v>1418</v>
      </c>
      <c r="R221" s="23"/>
    </row>
    <row r="222" spans="1:18" ht="16.5" thickBot="1" x14ac:dyDescent="0.3">
      <c r="A222" s="82"/>
      <c r="B222" s="77"/>
      <c r="C222" s="41"/>
      <c r="D222" s="40"/>
      <c r="E222" s="41"/>
      <c r="F222" s="40"/>
      <c r="G222" s="41"/>
      <c r="H222" s="40"/>
      <c r="I222" s="36"/>
      <c r="J222" s="40"/>
      <c r="K222" s="36"/>
      <c r="L222" s="40"/>
      <c r="M222" s="36"/>
      <c r="N222" s="43"/>
      <c r="O222" s="44"/>
      <c r="P222" s="97" t="s">
        <v>1499</v>
      </c>
      <c r="Q222" s="88" t="s">
        <v>1506</v>
      </c>
      <c r="R222" s="23"/>
    </row>
    <row r="223" spans="1:18" ht="16.5" thickBot="1" x14ac:dyDescent="0.3">
      <c r="A223" s="82"/>
      <c r="B223" s="77"/>
      <c r="C223" s="41"/>
      <c r="D223" s="40"/>
      <c r="E223" s="41"/>
      <c r="F223" s="40"/>
      <c r="G223" s="41"/>
      <c r="H223" s="40"/>
      <c r="I223" s="36"/>
      <c r="J223" s="40"/>
      <c r="K223" s="36"/>
      <c r="L223" s="40"/>
      <c r="M223" s="36"/>
      <c r="N223" s="43"/>
      <c r="O223" s="44"/>
      <c r="P223" s="97" t="s">
        <v>1505</v>
      </c>
      <c r="Q223" s="88" t="s">
        <v>1507</v>
      </c>
      <c r="R223" s="23"/>
    </row>
    <row r="224" spans="1:18" ht="60.75" thickBot="1" x14ac:dyDescent="0.3">
      <c r="A224" s="82"/>
      <c r="B224" s="77" t="s">
        <v>2432</v>
      </c>
      <c r="C224" s="41">
        <v>0</v>
      </c>
      <c r="D224" s="40">
        <v>0</v>
      </c>
      <c r="E224" s="41">
        <v>0</v>
      </c>
      <c r="F224" s="40">
        <v>0</v>
      </c>
      <c r="G224" s="41">
        <v>0</v>
      </c>
      <c r="H224" s="40">
        <v>0</v>
      </c>
      <c r="I224" s="36"/>
      <c r="J224" s="40"/>
      <c r="K224" s="36"/>
      <c r="L224" s="40"/>
      <c r="M224" s="36"/>
      <c r="N224" s="43">
        <v>4091.1467900000002</v>
      </c>
      <c r="O224" s="44">
        <v>5509.42965</v>
      </c>
      <c r="P224" s="69" t="s">
        <v>1494</v>
      </c>
      <c r="Q224" s="88" t="s">
        <v>3336</v>
      </c>
      <c r="R224" s="23"/>
    </row>
    <row r="225" spans="1:18" ht="24.75" thickBot="1" x14ac:dyDescent="0.3">
      <c r="A225" s="82"/>
      <c r="B225" s="77"/>
      <c r="C225" s="41"/>
      <c r="D225" s="40"/>
      <c r="E225" s="41"/>
      <c r="F225" s="40"/>
      <c r="G225" s="41"/>
      <c r="H225" s="40"/>
      <c r="I225" s="36"/>
      <c r="J225" s="40"/>
      <c r="K225" s="36"/>
      <c r="L225" s="40"/>
      <c r="M225" s="36"/>
      <c r="N225" s="43"/>
      <c r="O225" s="44"/>
      <c r="P225" s="69" t="s">
        <v>1508</v>
      </c>
      <c r="Q225" s="88" t="s">
        <v>1496</v>
      </c>
      <c r="R225" s="23"/>
    </row>
    <row r="226" spans="1:18" ht="24.75" thickBot="1" x14ac:dyDescent="0.3">
      <c r="A226" s="82"/>
      <c r="B226" s="77"/>
      <c r="C226" s="41"/>
      <c r="D226" s="40"/>
      <c r="E226" s="41"/>
      <c r="F226" s="40"/>
      <c r="G226" s="41"/>
      <c r="H226" s="40"/>
      <c r="I226" s="36"/>
      <c r="J226" s="40"/>
      <c r="K226" s="36"/>
      <c r="L226" s="40"/>
      <c r="M226" s="36"/>
      <c r="N226" s="43"/>
      <c r="O226" s="44"/>
      <c r="P226" s="69" t="s">
        <v>1509</v>
      </c>
      <c r="Q226" s="88" t="s">
        <v>1497</v>
      </c>
      <c r="R226" s="23"/>
    </row>
    <row r="227" spans="1:18" ht="16.5" customHeight="1" thickBot="1" x14ac:dyDescent="0.3">
      <c r="A227" s="82"/>
      <c r="B227" s="77"/>
      <c r="C227" s="41"/>
      <c r="D227" s="40"/>
      <c r="E227" s="41"/>
      <c r="F227" s="40"/>
      <c r="G227" s="41"/>
      <c r="H227" s="40"/>
      <c r="I227" s="36"/>
      <c r="J227" s="40"/>
      <c r="K227" s="36"/>
      <c r="L227" s="40"/>
      <c r="M227" s="36"/>
      <c r="N227" s="43"/>
      <c r="O227" s="44"/>
      <c r="P227" s="97" t="s">
        <v>1510</v>
      </c>
      <c r="Q227" s="88" t="s">
        <v>1511</v>
      </c>
      <c r="R227" s="23"/>
    </row>
    <row r="228" spans="1:18" ht="16.5" thickBot="1" x14ac:dyDescent="0.3">
      <c r="A228" s="82"/>
      <c r="B228" s="77"/>
      <c r="C228" s="41"/>
      <c r="D228" s="40"/>
      <c r="E228" s="41"/>
      <c r="F228" s="40"/>
      <c r="G228" s="41"/>
      <c r="H228" s="40"/>
      <c r="I228" s="36"/>
      <c r="J228" s="40"/>
      <c r="K228" s="36"/>
      <c r="L228" s="40"/>
      <c r="M228" s="36"/>
      <c r="N228" s="43"/>
      <c r="O228" s="44"/>
      <c r="P228" s="69" t="s">
        <v>1512</v>
      </c>
      <c r="Q228" s="88" t="s">
        <v>1513</v>
      </c>
      <c r="R228" s="23"/>
    </row>
    <row r="229" spans="1:18" ht="16.5" thickBot="1" x14ac:dyDescent="0.3">
      <c r="A229" s="82"/>
      <c r="B229" s="77"/>
      <c r="C229" s="41"/>
      <c r="D229" s="40"/>
      <c r="E229" s="41"/>
      <c r="F229" s="40"/>
      <c r="G229" s="41"/>
      <c r="H229" s="40"/>
      <c r="I229" s="36"/>
      <c r="J229" s="40"/>
      <c r="K229" s="36"/>
      <c r="L229" s="40"/>
      <c r="M229" s="36"/>
      <c r="N229" s="43"/>
      <c r="O229" s="44"/>
      <c r="P229" s="69" t="s">
        <v>1514</v>
      </c>
      <c r="Q229" s="88" t="s">
        <v>1516</v>
      </c>
      <c r="R229" s="23"/>
    </row>
    <row r="230" spans="1:18" ht="16.5" thickBot="1" x14ac:dyDescent="0.3">
      <c r="A230" s="82"/>
      <c r="B230" s="77"/>
      <c r="C230" s="41"/>
      <c r="D230" s="40"/>
      <c r="E230" s="41"/>
      <c r="F230" s="40"/>
      <c r="G230" s="41"/>
      <c r="H230" s="40"/>
      <c r="I230" s="36"/>
      <c r="J230" s="40"/>
      <c r="K230" s="36"/>
      <c r="L230" s="40"/>
      <c r="M230" s="36"/>
      <c r="N230" s="43"/>
      <c r="O230" s="44"/>
      <c r="P230" s="69" t="s">
        <v>1515</v>
      </c>
      <c r="Q230" s="88" t="s">
        <v>1517</v>
      </c>
      <c r="R230" s="23"/>
    </row>
    <row r="231" spans="1:18" ht="60.75" thickBot="1" x14ac:dyDescent="0.3">
      <c r="A231" s="82"/>
      <c r="B231" s="77" t="s">
        <v>2433</v>
      </c>
      <c r="C231" s="41">
        <v>0</v>
      </c>
      <c r="D231" s="40">
        <v>0</v>
      </c>
      <c r="E231" s="41">
        <v>0</v>
      </c>
      <c r="F231" s="40">
        <v>0</v>
      </c>
      <c r="G231" s="41">
        <v>0</v>
      </c>
      <c r="H231" s="40">
        <v>0</v>
      </c>
      <c r="I231" s="36"/>
      <c r="J231" s="40"/>
      <c r="K231" s="36"/>
      <c r="L231" s="40"/>
      <c r="M231" s="36"/>
      <c r="N231" s="43">
        <v>6789.4916099999991</v>
      </c>
      <c r="O231" s="44">
        <v>7510.7853399999995</v>
      </c>
      <c r="P231" s="69" t="s">
        <v>1494</v>
      </c>
      <c r="Q231" s="88" t="s">
        <v>3336</v>
      </c>
      <c r="R231" s="23"/>
    </row>
    <row r="232" spans="1:18" ht="16.5" thickBot="1" x14ac:dyDescent="0.3">
      <c r="A232" s="82"/>
      <c r="B232" s="77"/>
      <c r="C232" s="41"/>
      <c r="D232" s="40"/>
      <c r="E232" s="41"/>
      <c r="F232" s="40"/>
      <c r="G232" s="41"/>
      <c r="H232" s="40"/>
      <c r="I232" s="36"/>
      <c r="J232" s="40"/>
      <c r="K232" s="36"/>
      <c r="L232" s="40"/>
      <c r="M232" s="36"/>
      <c r="N232" s="43"/>
      <c r="O232" s="44"/>
      <c r="P232" s="97" t="s">
        <v>1518</v>
      </c>
      <c r="Q232" s="88" t="s">
        <v>1519</v>
      </c>
      <c r="R232" s="23"/>
    </row>
    <row r="233" spans="1:18" ht="16.5" thickBot="1" x14ac:dyDescent="0.3">
      <c r="A233" s="82"/>
      <c r="B233" s="77"/>
      <c r="C233" s="41"/>
      <c r="D233" s="40"/>
      <c r="E233" s="41"/>
      <c r="F233" s="40"/>
      <c r="G233" s="41"/>
      <c r="H233" s="40"/>
      <c r="I233" s="36"/>
      <c r="J233" s="40"/>
      <c r="K233" s="36"/>
      <c r="L233" s="40"/>
      <c r="M233" s="36"/>
      <c r="N233" s="43"/>
      <c r="O233" s="44"/>
      <c r="P233" s="97" t="s">
        <v>1520</v>
      </c>
      <c r="Q233" s="88" t="s">
        <v>1506</v>
      </c>
      <c r="R233" s="23"/>
    </row>
    <row r="234" spans="1:18" ht="16.5" thickBot="1" x14ac:dyDescent="0.3">
      <c r="A234" s="82"/>
      <c r="B234" s="77"/>
      <c r="C234" s="41"/>
      <c r="D234" s="40"/>
      <c r="E234" s="41"/>
      <c r="F234" s="40"/>
      <c r="G234" s="41"/>
      <c r="H234" s="40"/>
      <c r="I234" s="36"/>
      <c r="J234" s="40"/>
      <c r="K234" s="36"/>
      <c r="L234" s="40"/>
      <c r="M234" s="36"/>
      <c r="N234" s="43"/>
      <c r="O234" s="44"/>
      <c r="P234" s="97" t="s">
        <v>1505</v>
      </c>
      <c r="Q234" s="88" t="s">
        <v>1521</v>
      </c>
      <c r="R234" s="23"/>
    </row>
    <row r="235" spans="1:18" ht="16.5" thickBot="1" x14ac:dyDescent="0.3">
      <c r="A235" s="82"/>
      <c r="B235" s="75" t="s">
        <v>1122</v>
      </c>
      <c r="C235" s="41">
        <v>0</v>
      </c>
      <c r="D235" s="40">
        <v>0</v>
      </c>
      <c r="E235" s="41">
        <v>0</v>
      </c>
      <c r="F235" s="40">
        <v>0</v>
      </c>
      <c r="G235" s="41">
        <v>0</v>
      </c>
      <c r="H235" s="40">
        <v>0</v>
      </c>
      <c r="I235" s="36"/>
      <c r="J235" s="40"/>
      <c r="K235" s="36"/>
      <c r="L235" s="40"/>
      <c r="M235" s="36"/>
      <c r="N235" s="43">
        <v>14728.92866</v>
      </c>
      <c r="O235" s="44">
        <v>16891.905920000001</v>
      </c>
      <c r="P235" s="104" t="s">
        <v>2422</v>
      </c>
      <c r="Q235" s="99" t="s">
        <v>2422</v>
      </c>
      <c r="R235" s="23"/>
    </row>
    <row r="236" spans="1:18" ht="16.5" customHeight="1" thickBot="1" x14ac:dyDescent="0.3">
      <c r="A236" s="147" t="s">
        <v>2263</v>
      </c>
      <c r="B236" s="148"/>
      <c r="C236" s="86">
        <f>SUM(C237:C260)</f>
        <v>7436</v>
      </c>
      <c r="D236" s="86">
        <f t="shared" ref="D236:H236" si="16">SUM(D237:D260)</f>
        <v>26691</v>
      </c>
      <c r="E236" s="86">
        <f t="shared" si="16"/>
        <v>28107</v>
      </c>
      <c r="F236" s="86">
        <f t="shared" si="16"/>
        <v>28107</v>
      </c>
      <c r="G236" s="86">
        <f t="shared" si="16"/>
        <v>28107</v>
      </c>
      <c r="H236" s="86">
        <f t="shared" si="16"/>
        <v>28107</v>
      </c>
      <c r="I236" s="156" t="s">
        <v>3903</v>
      </c>
      <c r="J236" s="156"/>
      <c r="K236" s="156"/>
      <c r="L236" s="156"/>
      <c r="M236" s="156"/>
      <c r="N236" s="86">
        <f>SUM(N237:N260)</f>
        <v>58379.588540000012</v>
      </c>
      <c r="O236" s="86">
        <v>49613.498159999988</v>
      </c>
      <c r="P236" s="98"/>
      <c r="Q236" s="98"/>
      <c r="R236" s="4"/>
    </row>
    <row r="237" spans="1:18" ht="24.75" thickBot="1" x14ac:dyDescent="0.3">
      <c r="A237" s="82"/>
      <c r="B237" s="77" t="s">
        <v>2313</v>
      </c>
      <c r="C237" s="41">
        <v>127</v>
      </c>
      <c r="D237" s="40">
        <v>457</v>
      </c>
      <c r="E237" s="41">
        <v>815</v>
      </c>
      <c r="F237" s="40">
        <v>815</v>
      </c>
      <c r="G237" s="41">
        <v>815</v>
      </c>
      <c r="H237" s="40">
        <v>815</v>
      </c>
      <c r="I237" s="36"/>
      <c r="J237" s="40"/>
      <c r="K237" s="36"/>
      <c r="L237" s="40"/>
      <c r="M237" s="36"/>
      <c r="N237" s="40">
        <v>32403.287860000008</v>
      </c>
      <c r="O237" s="121" t="s">
        <v>1160</v>
      </c>
      <c r="P237" s="103" t="s">
        <v>2264</v>
      </c>
      <c r="Q237" s="73" t="s">
        <v>882</v>
      </c>
      <c r="R237" s="23"/>
    </row>
    <row r="238" spans="1:18" ht="16.5" thickBot="1" x14ac:dyDescent="0.3">
      <c r="A238" s="82"/>
      <c r="B238" s="77"/>
      <c r="C238" s="41"/>
      <c r="D238" s="40"/>
      <c r="E238" s="41"/>
      <c r="F238" s="40"/>
      <c r="G238" s="41"/>
      <c r="H238" s="40"/>
      <c r="I238" s="36"/>
      <c r="J238" s="40"/>
      <c r="K238" s="36"/>
      <c r="L238" s="40"/>
      <c r="M238" s="36"/>
      <c r="N238" s="40"/>
      <c r="O238" s="44"/>
      <c r="P238" s="103" t="s">
        <v>2265</v>
      </c>
      <c r="Q238" s="73" t="s">
        <v>2271</v>
      </c>
      <c r="R238" s="23"/>
    </row>
    <row r="239" spans="1:18" ht="16.5" thickBot="1" x14ac:dyDescent="0.3">
      <c r="A239" s="82"/>
      <c r="B239" s="77"/>
      <c r="C239" s="41"/>
      <c r="D239" s="40"/>
      <c r="E239" s="41"/>
      <c r="F239" s="40"/>
      <c r="G239" s="41"/>
      <c r="H239" s="40"/>
      <c r="I239" s="36"/>
      <c r="J239" s="40"/>
      <c r="K239" s="36"/>
      <c r="L239" s="40"/>
      <c r="M239" s="36"/>
      <c r="N239" s="40"/>
      <c r="O239" s="44"/>
      <c r="P239" s="103" t="s">
        <v>2266</v>
      </c>
      <c r="Q239" s="73" t="s">
        <v>886</v>
      </c>
      <c r="R239" s="23"/>
    </row>
    <row r="240" spans="1:18" ht="16.5" thickBot="1" x14ac:dyDescent="0.3">
      <c r="A240" s="82"/>
      <c r="B240" s="77"/>
      <c r="C240" s="41"/>
      <c r="D240" s="40"/>
      <c r="E240" s="41"/>
      <c r="F240" s="40"/>
      <c r="G240" s="41"/>
      <c r="H240" s="40"/>
      <c r="I240" s="36"/>
      <c r="J240" s="40"/>
      <c r="K240" s="36"/>
      <c r="L240" s="40"/>
      <c r="M240" s="36"/>
      <c r="N240" s="40"/>
      <c r="O240" s="44"/>
      <c r="P240" s="103" t="s">
        <v>2267</v>
      </c>
      <c r="Q240" s="73" t="s">
        <v>888</v>
      </c>
      <c r="R240" s="23"/>
    </row>
    <row r="241" spans="1:18" ht="16.5" thickBot="1" x14ac:dyDescent="0.3">
      <c r="A241" s="82"/>
      <c r="B241" s="77"/>
      <c r="C241" s="41"/>
      <c r="D241" s="40"/>
      <c r="E241" s="41"/>
      <c r="F241" s="40"/>
      <c r="G241" s="41"/>
      <c r="H241" s="40"/>
      <c r="I241" s="36"/>
      <c r="J241" s="40"/>
      <c r="K241" s="36"/>
      <c r="L241" s="40"/>
      <c r="M241" s="36"/>
      <c r="N241" s="40"/>
      <c r="O241" s="44"/>
      <c r="P241" s="103" t="s">
        <v>2268</v>
      </c>
      <c r="Q241" s="73" t="s">
        <v>2272</v>
      </c>
      <c r="R241" s="23"/>
    </row>
    <row r="242" spans="1:18" ht="24.75" thickBot="1" x14ac:dyDescent="0.3">
      <c r="A242" s="82"/>
      <c r="B242" s="77"/>
      <c r="C242" s="41"/>
      <c r="D242" s="40"/>
      <c r="E242" s="41"/>
      <c r="F242" s="40"/>
      <c r="G242" s="41"/>
      <c r="H242" s="40"/>
      <c r="I242" s="36"/>
      <c r="J242" s="40"/>
      <c r="K242" s="36"/>
      <c r="L242" s="40"/>
      <c r="M242" s="36"/>
      <c r="N242" s="40"/>
      <c r="O242" s="44"/>
      <c r="P242" s="103" t="s">
        <v>2269</v>
      </c>
      <c r="Q242" s="73" t="s">
        <v>2273</v>
      </c>
      <c r="R242" s="23"/>
    </row>
    <row r="243" spans="1:18" ht="16.5" customHeight="1" thickBot="1" x14ac:dyDescent="0.3">
      <c r="A243" s="82"/>
      <c r="B243" s="77"/>
      <c r="C243" s="41"/>
      <c r="D243" s="40"/>
      <c r="E243" s="41"/>
      <c r="F243" s="40"/>
      <c r="G243" s="41"/>
      <c r="H243" s="40"/>
      <c r="I243" s="36"/>
      <c r="J243" s="40"/>
      <c r="K243" s="36"/>
      <c r="L243" s="40"/>
      <c r="M243" s="36"/>
      <c r="N243" s="40"/>
      <c r="O243" s="44"/>
      <c r="P243" s="103" t="s">
        <v>2270</v>
      </c>
      <c r="Q243" s="73" t="s">
        <v>2273</v>
      </c>
      <c r="R243" s="23"/>
    </row>
    <row r="244" spans="1:18" ht="16.5" thickBot="1" x14ac:dyDescent="0.3">
      <c r="A244" s="82"/>
      <c r="B244" s="77" t="s">
        <v>2485</v>
      </c>
      <c r="C244" s="41">
        <v>0</v>
      </c>
      <c r="D244" s="40">
        <v>0</v>
      </c>
      <c r="E244" s="41">
        <v>0</v>
      </c>
      <c r="F244" s="40">
        <v>0</v>
      </c>
      <c r="G244" s="41">
        <v>0</v>
      </c>
      <c r="H244" s="40">
        <v>0</v>
      </c>
      <c r="I244" s="36"/>
      <c r="J244" s="40"/>
      <c r="K244" s="36"/>
      <c r="L244" s="40"/>
      <c r="M244" s="36"/>
      <c r="N244" s="40">
        <v>6880.5312700000004</v>
      </c>
      <c r="O244" s="121" t="s">
        <v>1160</v>
      </c>
      <c r="P244" s="103" t="s">
        <v>2274</v>
      </c>
      <c r="Q244" s="73" t="s">
        <v>895</v>
      </c>
      <c r="R244" s="23"/>
    </row>
    <row r="245" spans="1:18" ht="16.5" thickBot="1" x14ac:dyDescent="0.3">
      <c r="A245" s="82"/>
      <c r="B245" s="77"/>
      <c r="C245" s="41"/>
      <c r="D245" s="40"/>
      <c r="E245" s="41"/>
      <c r="F245" s="40"/>
      <c r="G245" s="41"/>
      <c r="H245" s="40"/>
      <c r="I245" s="36"/>
      <c r="J245" s="40"/>
      <c r="K245" s="36"/>
      <c r="L245" s="40"/>
      <c r="M245" s="36"/>
      <c r="N245" s="40"/>
      <c r="O245" s="44"/>
      <c r="P245" s="103" t="s">
        <v>2268</v>
      </c>
      <c r="Q245" s="73" t="s">
        <v>2277</v>
      </c>
      <c r="R245" s="23"/>
    </row>
    <row r="246" spans="1:18" ht="24.75" thickBot="1" x14ac:dyDescent="0.3">
      <c r="A246" s="82"/>
      <c r="B246" s="77"/>
      <c r="C246" s="41"/>
      <c r="D246" s="40"/>
      <c r="E246" s="41"/>
      <c r="F246" s="40"/>
      <c r="G246" s="41"/>
      <c r="H246" s="40"/>
      <c r="I246" s="36"/>
      <c r="J246" s="40"/>
      <c r="K246" s="36"/>
      <c r="L246" s="40"/>
      <c r="M246" s="36"/>
      <c r="N246" s="40"/>
      <c r="O246" s="44"/>
      <c r="P246" s="103" t="s">
        <v>2275</v>
      </c>
      <c r="Q246" s="73" t="s">
        <v>1594</v>
      </c>
      <c r="R246" s="23"/>
    </row>
    <row r="247" spans="1:18" ht="16.5" thickBot="1" x14ac:dyDescent="0.3">
      <c r="A247" s="82"/>
      <c r="B247" s="77"/>
      <c r="C247" s="41"/>
      <c r="D247" s="40"/>
      <c r="E247" s="41"/>
      <c r="F247" s="40"/>
      <c r="G247" s="41"/>
      <c r="H247" s="40"/>
      <c r="I247" s="36"/>
      <c r="J247" s="40"/>
      <c r="K247" s="36"/>
      <c r="L247" s="40"/>
      <c r="M247" s="36"/>
      <c r="N247" s="40"/>
      <c r="O247" s="44"/>
      <c r="P247" s="103" t="s">
        <v>2267</v>
      </c>
      <c r="Q247" s="73" t="s">
        <v>895</v>
      </c>
      <c r="R247" s="23"/>
    </row>
    <row r="248" spans="1:18" ht="16.5" thickBot="1" x14ac:dyDescent="0.3">
      <c r="A248" s="82"/>
      <c r="B248" s="77"/>
      <c r="C248" s="41"/>
      <c r="D248" s="40"/>
      <c r="E248" s="41"/>
      <c r="F248" s="40"/>
      <c r="G248" s="41"/>
      <c r="H248" s="40"/>
      <c r="I248" s="36"/>
      <c r="J248" s="40"/>
      <c r="K248" s="36"/>
      <c r="L248" s="40"/>
      <c r="M248" s="36"/>
      <c r="N248" s="40"/>
      <c r="O248" s="44"/>
      <c r="P248" s="103" t="s">
        <v>2268</v>
      </c>
      <c r="Q248" s="73" t="s">
        <v>2278</v>
      </c>
      <c r="R248" s="23"/>
    </row>
    <row r="249" spans="1:18" ht="24.75" thickBot="1" x14ac:dyDescent="0.3">
      <c r="A249" s="82"/>
      <c r="B249" s="77"/>
      <c r="C249" s="41"/>
      <c r="D249" s="40"/>
      <c r="E249" s="41"/>
      <c r="F249" s="40"/>
      <c r="G249" s="41"/>
      <c r="H249" s="40"/>
      <c r="I249" s="36"/>
      <c r="J249" s="40"/>
      <c r="K249" s="36"/>
      <c r="L249" s="40"/>
      <c r="M249" s="36"/>
      <c r="N249" s="40"/>
      <c r="O249" s="44"/>
      <c r="P249" s="103" t="s">
        <v>2276</v>
      </c>
      <c r="Q249" s="73" t="s">
        <v>1480</v>
      </c>
      <c r="R249" s="23"/>
    </row>
    <row r="250" spans="1:18" ht="48.75" thickBot="1" x14ac:dyDescent="0.3">
      <c r="A250" s="82"/>
      <c r="B250" s="77" t="s">
        <v>2486</v>
      </c>
      <c r="C250" s="41">
        <v>5866</v>
      </c>
      <c r="D250" s="40">
        <v>23264</v>
      </c>
      <c r="E250" s="41">
        <v>23264</v>
      </c>
      <c r="F250" s="40">
        <v>23264</v>
      </c>
      <c r="G250" s="41">
        <v>23264</v>
      </c>
      <c r="H250" s="40">
        <v>23264</v>
      </c>
      <c r="I250" s="36"/>
      <c r="J250" s="40"/>
      <c r="K250" s="36"/>
      <c r="L250" s="40"/>
      <c r="M250" s="36"/>
      <c r="N250" s="40">
        <v>10563.23791</v>
      </c>
      <c r="O250" s="121" t="s">
        <v>1160</v>
      </c>
      <c r="P250" s="103" t="s">
        <v>2279</v>
      </c>
      <c r="Q250" s="73" t="s">
        <v>1801</v>
      </c>
      <c r="R250" s="23"/>
    </row>
    <row r="251" spans="1:18" ht="16.5" thickBot="1" x14ac:dyDescent="0.3">
      <c r="A251" s="82"/>
      <c r="B251" s="77"/>
      <c r="C251" s="41"/>
      <c r="D251" s="40"/>
      <c r="E251" s="41"/>
      <c r="F251" s="40"/>
      <c r="G251" s="41"/>
      <c r="H251" s="40"/>
      <c r="I251" s="36"/>
      <c r="J251" s="40"/>
      <c r="K251" s="36"/>
      <c r="L251" s="40"/>
      <c r="M251" s="36"/>
      <c r="N251" s="43"/>
      <c r="O251" s="44"/>
      <c r="P251" s="103" t="s">
        <v>2280</v>
      </c>
      <c r="Q251" s="73" t="s">
        <v>2289</v>
      </c>
      <c r="R251" s="23"/>
    </row>
    <row r="252" spans="1:18" ht="24.75" thickBot="1" x14ac:dyDescent="0.3">
      <c r="A252" s="82"/>
      <c r="B252" s="77"/>
      <c r="C252" s="41"/>
      <c r="D252" s="40"/>
      <c r="E252" s="41"/>
      <c r="F252" s="40"/>
      <c r="G252" s="41"/>
      <c r="H252" s="40"/>
      <c r="I252" s="36"/>
      <c r="J252" s="40"/>
      <c r="K252" s="36"/>
      <c r="L252" s="40"/>
      <c r="M252" s="36"/>
      <c r="N252" s="43"/>
      <c r="O252" s="44"/>
      <c r="P252" s="103" t="s">
        <v>2281</v>
      </c>
      <c r="Q252" s="73" t="s">
        <v>888</v>
      </c>
      <c r="R252" s="23"/>
    </row>
    <row r="253" spans="1:18" ht="16.5" customHeight="1" thickBot="1" x14ac:dyDescent="0.3">
      <c r="A253" s="82"/>
      <c r="B253" s="77"/>
      <c r="C253" s="41"/>
      <c r="D253" s="40"/>
      <c r="E253" s="41"/>
      <c r="F253" s="40"/>
      <c r="G253" s="41"/>
      <c r="H253" s="40"/>
      <c r="I253" s="36"/>
      <c r="J253" s="40"/>
      <c r="K253" s="36"/>
      <c r="L253" s="40"/>
      <c r="M253" s="36"/>
      <c r="N253" s="43"/>
      <c r="O253" s="44"/>
      <c r="P253" s="103" t="s">
        <v>2282</v>
      </c>
      <c r="Q253" s="73" t="s">
        <v>2290</v>
      </c>
      <c r="R253" s="23"/>
    </row>
    <row r="254" spans="1:18" ht="36.75" thickBot="1" x14ac:dyDescent="0.3">
      <c r="A254" s="82"/>
      <c r="B254" s="77"/>
      <c r="C254" s="41"/>
      <c r="D254" s="40"/>
      <c r="E254" s="41"/>
      <c r="F254" s="40"/>
      <c r="G254" s="41"/>
      <c r="H254" s="40"/>
      <c r="I254" s="36"/>
      <c r="J254" s="40"/>
      <c r="K254" s="36"/>
      <c r="L254" s="40"/>
      <c r="M254" s="36"/>
      <c r="N254" s="43"/>
      <c r="O254" s="44"/>
      <c r="P254" s="103" t="s">
        <v>2283</v>
      </c>
      <c r="Q254" s="73" t="s">
        <v>2291</v>
      </c>
      <c r="R254" s="23"/>
    </row>
    <row r="255" spans="1:18" ht="16.5" thickBot="1" x14ac:dyDescent="0.3">
      <c r="A255" s="82"/>
      <c r="B255" s="77"/>
      <c r="C255" s="41"/>
      <c r="D255" s="40"/>
      <c r="E255" s="41"/>
      <c r="F255" s="40"/>
      <c r="G255" s="41"/>
      <c r="H255" s="40"/>
      <c r="I255" s="36"/>
      <c r="J255" s="40"/>
      <c r="K255" s="36"/>
      <c r="L255" s="40"/>
      <c r="M255" s="36"/>
      <c r="N255" s="43"/>
      <c r="O255" s="44"/>
      <c r="P255" s="103" t="s">
        <v>2284</v>
      </c>
      <c r="Q255" s="73" t="s">
        <v>909</v>
      </c>
      <c r="R255" s="23"/>
    </row>
    <row r="256" spans="1:18" ht="24.75" thickBot="1" x14ac:dyDescent="0.3">
      <c r="A256" s="82"/>
      <c r="B256" s="77"/>
      <c r="C256" s="41"/>
      <c r="D256" s="40"/>
      <c r="E256" s="41"/>
      <c r="F256" s="40"/>
      <c r="G256" s="41"/>
      <c r="H256" s="40"/>
      <c r="I256" s="36"/>
      <c r="J256" s="40"/>
      <c r="K256" s="36"/>
      <c r="L256" s="40"/>
      <c r="M256" s="36"/>
      <c r="N256" s="43"/>
      <c r="O256" s="44"/>
      <c r="P256" s="103" t="s">
        <v>2285</v>
      </c>
      <c r="Q256" s="73" t="s">
        <v>911</v>
      </c>
      <c r="R256" s="23"/>
    </row>
    <row r="257" spans="1:18" ht="48.75" thickBot="1" x14ac:dyDescent="0.3">
      <c r="A257" s="82"/>
      <c r="B257" s="77"/>
      <c r="C257" s="41"/>
      <c r="D257" s="40"/>
      <c r="E257" s="41"/>
      <c r="F257" s="40"/>
      <c r="G257" s="41"/>
      <c r="H257" s="40"/>
      <c r="I257" s="36"/>
      <c r="J257" s="40"/>
      <c r="K257" s="36"/>
      <c r="L257" s="40"/>
      <c r="M257" s="36"/>
      <c r="N257" s="43"/>
      <c r="O257" s="44"/>
      <c r="P257" s="103" t="s">
        <v>2286</v>
      </c>
      <c r="Q257" s="73" t="s">
        <v>2292</v>
      </c>
      <c r="R257" s="23"/>
    </row>
    <row r="258" spans="1:18" ht="48.75" thickBot="1" x14ac:dyDescent="0.3">
      <c r="A258" s="82"/>
      <c r="B258" s="77"/>
      <c r="C258" s="41"/>
      <c r="D258" s="40"/>
      <c r="E258" s="41"/>
      <c r="F258" s="40"/>
      <c r="G258" s="41"/>
      <c r="H258" s="40"/>
      <c r="I258" s="36"/>
      <c r="J258" s="40"/>
      <c r="K258" s="36"/>
      <c r="L258" s="40"/>
      <c r="M258" s="36"/>
      <c r="N258" s="43"/>
      <c r="O258" s="44"/>
      <c r="P258" s="103" t="s">
        <v>2287</v>
      </c>
      <c r="Q258" s="73" t="s">
        <v>2293</v>
      </c>
      <c r="R258" s="23"/>
    </row>
    <row r="259" spans="1:18" ht="48.75" thickBot="1" x14ac:dyDescent="0.3">
      <c r="A259" s="82"/>
      <c r="B259" s="77"/>
      <c r="C259" s="41"/>
      <c r="D259" s="40"/>
      <c r="E259" s="41"/>
      <c r="F259" s="40"/>
      <c r="G259" s="41"/>
      <c r="H259" s="40"/>
      <c r="I259" s="36"/>
      <c r="J259" s="40"/>
      <c r="K259" s="36"/>
      <c r="L259" s="40"/>
      <c r="M259" s="36"/>
      <c r="N259" s="43"/>
      <c r="O259" s="44"/>
      <c r="P259" s="103" t="s">
        <v>2288</v>
      </c>
      <c r="Q259" s="73" t="s">
        <v>2294</v>
      </c>
      <c r="R259" s="23"/>
    </row>
    <row r="260" spans="1:18" ht="16.5" thickBot="1" x14ac:dyDescent="0.3">
      <c r="A260" s="82"/>
      <c r="B260" s="75" t="s">
        <v>1122</v>
      </c>
      <c r="C260" s="41">
        <v>1443</v>
      </c>
      <c r="D260" s="40">
        <v>2970</v>
      </c>
      <c r="E260" s="41">
        <v>4028</v>
      </c>
      <c r="F260" s="40">
        <v>4028</v>
      </c>
      <c r="G260" s="41">
        <v>4028</v>
      </c>
      <c r="H260" s="40">
        <v>4028</v>
      </c>
      <c r="I260" s="36"/>
      <c r="J260" s="40"/>
      <c r="K260" s="36"/>
      <c r="L260" s="40"/>
      <c r="M260" s="36"/>
      <c r="N260" s="43">
        <v>8532.5314999999991</v>
      </c>
      <c r="O260" s="44">
        <v>11386.15605</v>
      </c>
      <c r="P260" s="103" t="s">
        <v>2422</v>
      </c>
      <c r="Q260" s="99" t="s">
        <v>2422</v>
      </c>
      <c r="R260" s="23"/>
    </row>
    <row r="261" spans="1:18" ht="16.5" customHeight="1" thickBot="1" x14ac:dyDescent="0.3">
      <c r="A261" s="147" t="s">
        <v>1522</v>
      </c>
      <c r="B261" s="148"/>
      <c r="C261" s="6">
        <f>SUM(C262:C276)</f>
        <v>13288</v>
      </c>
      <c r="D261" s="6">
        <f t="shared" ref="D261:H261" si="17">SUM(D262:D276)</f>
        <v>31490</v>
      </c>
      <c r="E261" s="6">
        <f t="shared" si="17"/>
        <v>53805</v>
      </c>
      <c r="F261" s="6">
        <f t="shared" si="17"/>
        <v>53805</v>
      </c>
      <c r="G261" s="6">
        <f t="shared" si="17"/>
        <v>53805</v>
      </c>
      <c r="H261" s="6">
        <f t="shared" si="17"/>
        <v>53805</v>
      </c>
      <c r="I261" s="156" t="s">
        <v>3903</v>
      </c>
      <c r="J261" s="156"/>
      <c r="K261" s="156"/>
      <c r="L261" s="156"/>
      <c r="M261" s="156"/>
      <c r="N261" s="6">
        <f>SUM(N262:N276)</f>
        <v>374514.88997000002</v>
      </c>
      <c r="O261" s="6">
        <f>SUM(O262:O276)</f>
        <v>398043.05731999996</v>
      </c>
      <c r="P261" s="98"/>
      <c r="Q261" s="98"/>
      <c r="R261" s="4"/>
    </row>
    <row r="262" spans="1:18" ht="16.5" customHeight="1" thickBot="1" x14ac:dyDescent="0.3">
      <c r="A262" s="82"/>
      <c r="B262" s="77" t="s">
        <v>3697</v>
      </c>
      <c r="C262" s="41">
        <v>1473</v>
      </c>
      <c r="D262" s="40">
        <v>2945</v>
      </c>
      <c r="E262" s="41">
        <v>4912</v>
      </c>
      <c r="F262" s="40">
        <v>4912</v>
      </c>
      <c r="G262" s="41">
        <v>4912</v>
      </c>
      <c r="H262" s="40">
        <v>4912</v>
      </c>
      <c r="I262" s="36"/>
      <c r="J262" s="40"/>
      <c r="K262" s="36"/>
      <c r="L262" s="40"/>
      <c r="M262" s="36"/>
      <c r="N262" s="43">
        <v>31546.562690000002</v>
      </c>
      <c r="O262" s="44">
        <v>29123.205170000001</v>
      </c>
      <c r="P262" s="69" t="s">
        <v>1523</v>
      </c>
      <c r="Q262" s="88" t="s">
        <v>1524</v>
      </c>
      <c r="R262" s="23"/>
    </row>
    <row r="263" spans="1:18" ht="48.75" thickBot="1" x14ac:dyDescent="0.3">
      <c r="A263" s="82"/>
      <c r="B263" s="77" t="s">
        <v>3698</v>
      </c>
      <c r="C263" s="41">
        <v>1792</v>
      </c>
      <c r="D263" s="40">
        <v>4784</v>
      </c>
      <c r="E263" s="41">
        <v>6451</v>
      </c>
      <c r="F263" s="40">
        <v>6451</v>
      </c>
      <c r="G263" s="41">
        <v>6451</v>
      </c>
      <c r="H263" s="40">
        <v>6451</v>
      </c>
      <c r="I263" s="36"/>
      <c r="J263" s="40"/>
      <c r="K263" s="36"/>
      <c r="L263" s="40"/>
      <c r="M263" s="36"/>
      <c r="N263" s="43">
        <v>42418.843609999996</v>
      </c>
      <c r="O263" s="44">
        <v>42993.307950000002</v>
      </c>
      <c r="P263" s="69" t="s">
        <v>1525</v>
      </c>
      <c r="Q263" s="88" t="s">
        <v>1526</v>
      </c>
      <c r="R263" s="23"/>
    </row>
    <row r="264" spans="1:18" ht="16.5" customHeight="1" thickBot="1" x14ac:dyDescent="0.3">
      <c r="A264" s="82"/>
      <c r="B264" s="77" t="s">
        <v>3699</v>
      </c>
      <c r="C264" s="41">
        <v>613</v>
      </c>
      <c r="D264" s="40">
        <v>1445</v>
      </c>
      <c r="E264" s="41">
        <v>5887</v>
      </c>
      <c r="F264" s="40">
        <v>5887</v>
      </c>
      <c r="G264" s="41">
        <v>5887</v>
      </c>
      <c r="H264" s="40">
        <v>5887</v>
      </c>
      <c r="I264" s="36"/>
      <c r="J264" s="40"/>
      <c r="K264" s="36"/>
      <c r="L264" s="40"/>
      <c r="M264" s="36"/>
      <c r="N264" s="43">
        <v>19654.844169999997</v>
      </c>
      <c r="O264" s="44">
        <v>18514.53656</v>
      </c>
      <c r="P264" s="69" t="s">
        <v>1527</v>
      </c>
      <c r="Q264" s="88" t="s">
        <v>1147</v>
      </c>
      <c r="R264" s="23"/>
    </row>
    <row r="265" spans="1:18" ht="36.75" thickBot="1" x14ac:dyDescent="0.3">
      <c r="A265" s="82"/>
      <c r="B265" s="77" t="s">
        <v>3700</v>
      </c>
      <c r="C265" s="41">
        <v>2373</v>
      </c>
      <c r="D265" s="40">
        <v>3552</v>
      </c>
      <c r="E265" s="41">
        <v>3685</v>
      </c>
      <c r="F265" s="40">
        <v>3685</v>
      </c>
      <c r="G265" s="41">
        <v>3685</v>
      </c>
      <c r="H265" s="40">
        <v>3685</v>
      </c>
      <c r="I265" s="36"/>
      <c r="J265" s="40"/>
      <c r="K265" s="36"/>
      <c r="L265" s="40"/>
      <c r="M265" s="36"/>
      <c r="N265" s="43">
        <v>56841.727310000009</v>
      </c>
      <c r="O265" s="44">
        <v>64244.814229999989</v>
      </c>
      <c r="P265" s="69" t="s">
        <v>1528</v>
      </c>
      <c r="Q265" s="88" t="s">
        <v>1529</v>
      </c>
      <c r="R265" s="23"/>
    </row>
    <row r="266" spans="1:18" ht="48.75" thickBot="1" x14ac:dyDescent="0.3">
      <c r="A266" s="82"/>
      <c r="B266" s="77"/>
      <c r="C266" s="41"/>
      <c r="D266" s="40"/>
      <c r="E266" s="41"/>
      <c r="F266" s="40"/>
      <c r="G266" s="41"/>
      <c r="H266" s="40"/>
      <c r="I266" s="36"/>
      <c r="J266" s="40"/>
      <c r="K266" s="36"/>
      <c r="L266" s="40"/>
      <c r="M266" s="36"/>
      <c r="N266" s="43"/>
      <c r="O266" s="44"/>
      <c r="P266" s="69" t="s">
        <v>1530</v>
      </c>
      <c r="Q266" s="88" t="s">
        <v>1531</v>
      </c>
      <c r="R266" s="23"/>
    </row>
    <row r="267" spans="1:18" ht="60.75" thickBot="1" x14ac:dyDescent="0.3">
      <c r="A267" s="82"/>
      <c r="B267" s="77"/>
      <c r="C267" s="41"/>
      <c r="D267" s="40"/>
      <c r="E267" s="41"/>
      <c r="F267" s="40"/>
      <c r="G267" s="41"/>
      <c r="H267" s="40"/>
      <c r="I267" s="36"/>
      <c r="J267" s="40"/>
      <c r="K267" s="36"/>
      <c r="L267" s="40"/>
      <c r="M267" s="36"/>
      <c r="N267" s="43"/>
      <c r="O267" s="44"/>
      <c r="P267" s="69" t="s">
        <v>1532</v>
      </c>
      <c r="Q267" s="88" t="s">
        <v>1533</v>
      </c>
      <c r="R267" s="23"/>
    </row>
    <row r="268" spans="1:18" ht="48.75" thickBot="1" x14ac:dyDescent="0.3">
      <c r="A268" s="82"/>
      <c r="B268" s="77" t="s">
        <v>3701</v>
      </c>
      <c r="C268" s="41">
        <v>56</v>
      </c>
      <c r="D268" s="40">
        <v>112</v>
      </c>
      <c r="E268" s="41">
        <v>112</v>
      </c>
      <c r="F268" s="40">
        <v>112</v>
      </c>
      <c r="G268" s="41">
        <v>112</v>
      </c>
      <c r="H268" s="40">
        <v>112</v>
      </c>
      <c r="I268" s="36"/>
      <c r="J268" s="40"/>
      <c r="K268" s="36"/>
      <c r="L268" s="40"/>
      <c r="M268" s="36"/>
      <c r="N268" s="43">
        <v>3009.8002699999993</v>
      </c>
      <c r="O268" s="44">
        <v>6067.5627199999981</v>
      </c>
      <c r="P268" s="69" t="s">
        <v>1534</v>
      </c>
      <c r="Q268" s="88" t="s">
        <v>1535</v>
      </c>
      <c r="R268" s="23"/>
    </row>
    <row r="269" spans="1:18" ht="108.75" thickBot="1" x14ac:dyDescent="0.3">
      <c r="A269" s="82"/>
      <c r="B269" s="77" t="s">
        <v>3702</v>
      </c>
      <c r="C269" s="41">
        <v>760</v>
      </c>
      <c r="D269" s="40">
        <v>2913</v>
      </c>
      <c r="E269" s="41">
        <v>5954</v>
      </c>
      <c r="F269" s="40">
        <v>5954</v>
      </c>
      <c r="G269" s="41">
        <v>5954</v>
      </c>
      <c r="H269" s="40">
        <v>5954</v>
      </c>
      <c r="I269" s="36"/>
      <c r="J269" s="40"/>
      <c r="K269" s="36"/>
      <c r="L269" s="40"/>
      <c r="M269" s="36"/>
      <c r="N269" s="43">
        <v>27013.034939999998</v>
      </c>
      <c r="O269" s="44">
        <v>29495.362090000002</v>
      </c>
      <c r="P269" s="69" t="s">
        <v>3337</v>
      </c>
      <c r="Q269" s="88" t="s">
        <v>1536</v>
      </c>
      <c r="R269" s="23"/>
    </row>
    <row r="270" spans="1:18" ht="48.75" thickBot="1" x14ac:dyDescent="0.3">
      <c r="A270" s="82"/>
      <c r="B270" s="77"/>
      <c r="C270" s="41"/>
      <c r="D270" s="40"/>
      <c r="E270" s="41"/>
      <c r="F270" s="40"/>
      <c r="G270" s="41"/>
      <c r="H270" s="40"/>
      <c r="I270" s="36"/>
      <c r="J270" s="40"/>
      <c r="K270" s="36"/>
      <c r="L270" s="40"/>
      <c r="M270" s="36"/>
      <c r="N270" s="43"/>
      <c r="O270" s="44"/>
      <c r="P270" s="69" t="s">
        <v>3338</v>
      </c>
      <c r="Q270" s="88" t="s">
        <v>1537</v>
      </c>
      <c r="R270" s="23"/>
    </row>
    <row r="271" spans="1:18" ht="31.5" customHeight="1" thickBot="1" x14ac:dyDescent="0.3">
      <c r="A271" s="82"/>
      <c r="B271" s="77" t="s">
        <v>3703</v>
      </c>
      <c r="C271" s="41">
        <v>2521</v>
      </c>
      <c r="D271" s="40">
        <v>6086</v>
      </c>
      <c r="E271" s="41">
        <v>8691</v>
      </c>
      <c r="F271" s="40">
        <v>8691</v>
      </c>
      <c r="G271" s="41">
        <v>8691</v>
      </c>
      <c r="H271" s="40">
        <v>8691</v>
      </c>
      <c r="I271" s="36"/>
      <c r="J271" s="40"/>
      <c r="K271" s="36"/>
      <c r="L271" s="40"/>
      <c r="M271" s="36"/>
      <c r="N271" s="43">
        <v>36200.456760000001</v>
      </c>
      <c r="O271" s="44">
        <v>31893.73258</v>
      </c>
      <c r="P271" s="69" t="s">
        <v>1538</v>
      </c>
      <c r="Q271" s="88" t="s">
        <v>1539</v>
      </c>
      <c r="R271" s="23"/>
    </row>
    <row r="272" spans="1:18" ht="36.75" thickBot="1" x14ac:dyDescent="0.3">
      <c r="A272" s="82"/>
      <c r="B272" s="77"/>
      <c r="C272" s="41"/>
      <c r="D272" s="40"/>
      <c r="E272" s="41"/>
      <c r="F272" s="40"/>
      <c r="G272" s="41"/>
      <c r="H272" s="40"/>
      <c r="I272" s="36"/>
      <c r="J272" s="40"/>
      <c r="K272" s="36"/>
      <c r="L272" s="40"/>
      <c r="M272" s="36"/>
      <c r="N272" s="43"/>
      <c r="O272" s="44"/>
      <c r="P272" s="97" t="s">
        <v>1540</v>
      </c>
      <c r="Q272" s="88" t="s">
        <v>1541</v>
      </c>
      <c r="R272" s="23"/>
    </row>
    <row r="273" spans="1:18" ht="120.75" thickBot="1" x14ac:dyDescent="0.3">
      <c r="A273" s="82"/>
      <c r="B273" s="77"/>
      <c r="C273" s="41"/>
      <c r="D273" s="40"/>
      <c r="E273" s="41"/>
      <c r="F273" s="40"/>
      <c r="G273" s="41"/>
      <c r="H273" s="40"/>
      <c r="I273" s="36"/>
      <c r="J273" s="40"/>
      <c r="K273" s="36"/>
      <c r="L273" s="40"/>
      <c r="M273" s="36"/>
      <c r="N273" s="43"/>
      <c r="O273" s="44"/>
      <c r="P273" s="69" t="s">
        <v>3339</v>
      </c>
      <c r="Q273" s="88" t="s">
        <v>1542</v>
      </c>
      <c r="R273" s="23"/>
    </row>
    <row r="274" spans="1:18" ht="60.75" thickBot="1" x14ac:dyDescent="0.3">
      <c r="A274" s="82"/>
      <c r="B274" s="77" t="s">
        <v>3704</v>
      </c>
      <c r="C274" s="41">
        <v>165</v>
      </c>
      <c r="D274" s="40">
        <v>2330</v>
      </c>
      <c r="E274" s="41">
        <v>4330</v>
      </c>
      <c r="F274" s="40">
        <v>4330</v>
      </c>
      <c r="G274" s="41">
        <v>4330</v>
      </c>
      <c r="H274" s="40">
        <v>4330</v>
      </c>
      <c r="I274" s="36"/>
      <c r="J274" s="40"/>
      <c r="K274" s="36"/>
      <c r="L274" s="40"/>
      <c r="M274" s="36"/>
      <c r="N274" s="43">
        <v>15638.146449999997</v>
      </c>
      <c r="O274" s="44">
        <v>16224.942359999999</v>
      </c>
      <c r="P274" s="69" t="s">
        <v>3340</v>
      </c>
      <c r="Q274" s="88" t="s">
        <v>1543</v>
      </c>
      <c r="R274" s="23"/>
    </row>
    <row r="275" spans="1:18" ht="36.75" thickBot="1" x14ac:dyDescent="0.3">
      <c r="A275" s="82"/>
      <c r="B275" s="77" t="s">
        <v>3705</v>
      </c>
      <c r="C275" s="41">
        <v>183</v>
      </c>
      <c r="D275" s="40">
        <v>367</v>
      </c>
      <c r="E275" s="41">
        <v>794</v>
      </c>
      <c r="F275" s="40">
        <v>794</v>
      </c>
      <c r="G275" s="41">
        <v>794</v>
      </c>
      <c r="H275" s="40">
        <v>794</v>
      </c>
      <c r="I275" s="36"/>
      <c r="J275" s="40"/>
      <c r="K275" s="36"/>
      <c r="L275" s="40"/>
      <c r="M275" s="36"/>
      <c r="N275" s="43">
        <v>6628.598359999999</v>
      </c>
      <c r="O275" s="44">
        <v>6038.5894099999996</v>
      </c>
      <c r="P275" s="69" t="s">
        <v>1544</v>
      </c>
      <c r="Q275" s="88" t="s">
        <v>1545</v>
      </c>
      <c r="R275" s="23"/>
    </row>
    <row r="276" spans="1:18" ht="16.5" thickBot="1" x14ac:dyDescent="0.3">
      <c r="A276" s="82"/>
      <c r="B276" s="75" t="s">
        <v>1122</v>
      </c>
      <c r="C276" s="41">
        <v>3352</v>
      </c>
      <c r="D276" s="40">
        <v>6956</v>
      </c>
      <c r="E276" s="41">
        <v>12989</v>
      </c>
      <c r="F276" s="40">
        <v>12989</v>
      </c>
      <c r="G276" s="41">
        <v>12989</v>
      </c>
      <c r="H276" s="40">
        <v>12989</v>
      </c>
      <c r="I276" s="36"/>
      <c r="J276" s="40"/>
      <c r="K276" s="36"/>
      <c r="L276" s="40"/>
      <c r="M276" s="36"/>
      <c r="N276" s="43">
        <v>135562.87540999998</v>
      </c>
      <c r="O276" s="44">
        <v>153447.00425</v>
      </c>
      <c r="P276" s="104" t="s">
        <v>2422</v>
      </c>
      <c r="Q276" s="99" t="s">
        <v>2422</v>
      </c>
      <c r="R276" s="23"/>
    </row>
    <row r="277" spans="1:18" ht="16.5" customHeight="1" thickBot="1" x14ac:dyDescent="0.3">
      <c r="A277" s="147" t="s">
        <v>1546</v>
      </c>
      <c r="B277" s="148"/>
      <c r="C277" s="6">
        <f>SUM(C278:C292)</f>
        <v>6007.280999999999</v>
      </c>
      <c r="D277" s="6">
        <f t="shared" ref="D277:H277" si="18">SUM(D278:D292)</f>
        <v>19651.2</v>
      </c>
      <c r="E277" s="6">
        <f t="shared" si="18"/>
        <v>29153.439999999999</v>
      </c>
      <c r="F277" s="6">
        <f t="shared" si="18"/>
        <v>29153.439999999999</v>
      </c>
      <c r="G277" s="6">
        <f t="shared" si="18"/>
        <v>29153.439999999999</v>
      </c>
      <c r="H277" s="6">
        <f t="shared" si="18"/>
        <v>29153.439999999999</v>
      </c>
      <c r="I277" s="156" t="s">
        <v>3903</v>
      </c>
      <c r="J277" s="156"/>
      <c r="K277" s="156"/>
      <c r="L277" s="156"/>
      <c r="M277" s="156"/>
      <c r="N277" s="6">
        <f>SUM(N278:N292)</f>
        <v>313811.77526999998</v>
      </c>
      <c r="O277" s="6">
        <f>SUM(O278:O292)</f>
        <v>333628.59438000002</v>
      </c>
      <c r="P277" s="98"/>
      <c r="Q277" s="98"/>
      <c r="R277" s="4"/>
    </row>
    <row r="278" spans="1:18" ht="48.75" thickBot="1" x14ac:dyDescent="0.3">
      <c r="A278" s="82"/>
      <c r="B278" s="77" t="s">
        <v>2434</v>
      </c>
      <c r="C278" s="41">
        <v>272.40100000000001</v>
      </c>
      <c r="D278" s="40">
        <v>557.68200000000002</v>
      </c>
      <c r="E278" s="41">
        <v>834.62699999999995</v>
      </c>
      <c r="F278" s="40">
        <v>834.62699999999995</v>
      </c>
      <c r="G278" s="41">
        <v>834.62699999999995</v>
      </c>
      <c r="H278" s="40">
        <v>834.62699999999995</v>
      </c>
      <c r="I278" s="36"/>
      <c r="J278" s="40"/>
      <c r="K278" s="36"/>
      <c r="L278" s="40"/>
      <c r="M278" s="36"/>
      <c r="N278" s="43">
        <v>3677.1750200000001</v>
      </c>
      <c r="O278" s="44">
        <v>4229.6161700000002</v>
      </c>
      <c r="P278" s="69" t="s">
        <v>1547</v>
      </c>
      <c r="Q278" s="88" t="s">
        <v>1548</v>
      </c>
      <c r="R278" s="23"/>
    </row>
    <row r="279" spans="1:18" ht="36.75" thickBot="1" x14ac:dyDescent="0.3">
      <c r="A279" s="82"/>
      <c r="B279" s="77"/>
      <c r="C279" s="41"/>
      <c r="D279" s="40"/>
      <c r="E279" s="41"/>
      <c r="F279" s="40"/>
      <c r="G279" s="41"/>
      <c r="H279" s="40"/>
      <c r="I279" s="36"/>
      <c r="J279" s="40"/>
      <c r="K279" s="36"/>
      <c r="L279" s="40"/>
      <c r="M279" s="36"/>
      <c r="N279" s="43"/>
      <c r="O279" s="44"/>
      <c r="P279" s="69" t="s">
        <v>1549</v>
      </c>
      <c r="Q279" s="88" t="s">
        <v>1550</v>
      </c>
      <c r="R279" s="23"/>
    </row>
    <row r="280" spans="1:18" ht="24.75" thickBot="1" x14ac:dyDescent="0.3">
      <c r="A280" s="82"/>
      <c r="B280" s="77"/>
      <c r="C280" s="41"/>
      <c r="D280" s="40"/>
      <c r="E280" s="41"/>
      <c r="F280" s="40"/>
      <c r="G280" s="41"/>
      <c r="H280" s="40"/>
      <c r="I280" s="36"/>
      <c r="J280" s="40"/>
      <c r="K280" s="36"/>
      <c r="L280" s="40"/>
      <c r="M280" s="36"/>
      <c r="N280" s="43"/>
      <c r="O280" s="44"/>
      <c r="P280" s="69" t="s">
        <v>1551</v>
      </c>
      <c r="Q280" s="88" t="s">
        <v>1552</v>
      </c>
      <c r="R280" s="23"/>
    </row>
    <row r="281" spans="1:18" ht="36.75" thickBot="1" x14ac:dyDescent="0.3">
      <c r="A281" s="82"/>
      <c r="B281" s="77"/>
      <c r="C281" s="41"/>
      <c r="D281" s="40"/>
      <c r="E281" s="41"/>
      <c r="F281" s="40"/>
      <c r="G281" s="41"/>
      <c r="H281" s="40"/>
      <c r="I281" s="36"/>
      <c r="J281" s="40"/>
      <c r="K281" s="36"/>
      <c r="L281" s="40"/>
      <c r="M281" s="36"/>
      <c r="N281" s="43"/>
      <c r="O281" s="44"/>
      <c r="P281" s="69" t="s">
        <v>1553</v>
      </c>
      <c r="Q281" s="88" t="s">
        <v>1554</v>
      </c>
      <c r="R281" s="23"/>
    </row>
    <row r="282" spans="1:18" ht="36.75" thickBot="1" x14ac:dyDescent="0.3">
      <c r="A282" s="82"/>
      <c r="B282" s="77"/>
      <c r="C282" s="41"/>
      <c r="D282" s="40"/>
      <c r="E282" s="41"/>
      <c r="F282" s="40"/>
      <c r="G282" s="41"/>
      <c r="H282" s="40"/>
      <c r="I282" s="36"/>
      <c r="J282" s="40"/>
      <c r="K282" s="36"/>
      <c r="L282" s="40"/>
      <c r="M282" s="36"/>
      <c r="N282" s="43"/>
      <c r="O282" s="44"/>
      <c r="P282" s="69" t="s">
        <v>1555</v>
      </c>
      <c r="Q282" s="88" t="s">
        <v>1556</v>
      </c>
      <c r="R282" s="23"/>
    </row>
    <row r="283" spans="1:18" ht="24.75" thickBot="1" x14ac:dyDescent="0.3">
      <c r="A283" s="82"/>
      <c r="B283" s="77" t="s">
        <v>2435</v>
      </c>
      <c r="C283" s="41">
        <v>1530.741</v>
      </c>
      <c r="D283" s="40">
        <v>3126.6410000000001</v>
      </c>
      <c r="E283" s="41">
        <v>5476.2929999999997</v>
      </c>
      <c r="F283" s="40">
        <v>5476.2929999999997</v>
      </c>
      <c r="G283" s="41">
        <v>5476.2929999999997</v>
      </c>
      <c r="H283" s="40">
        <v>5476.2929999999997</v>
      </c>
      <c r="I283" s="36"/>
      <c r="J283" s="40"/>
      <c r="K283" s="36"/>
      <c r="L283" s="40"/>
      <c r="M283" s="36"/>
      <c r="N283" s="43">
        <v>59371.931140000008</v>
      </c>
      <c r="O283" s="44">
        <v>60574.975389999992</v>
      </c>
      <c r="P283" s="69" t="s">
        <v>1557</v>
      </c>
      <c r="Q283" s="88" t="s">
        <v>1558</v>
      </c>
      <c r="R283" s="23"/>
    </row>
    <row r="284" spans="1:18" ht="48.75" thickBot="1" x14ac:dyDescent="0.3">
      <c r="A284" s="82"/>
      <c r="B284" s="77"/>
      <c r="C284" s="41"/>
      <c r="D284" s="40"/>
      <c r="E284" s="41"/>
      <c r="F284" s="40"/>
      <c r="G284" s="41"/>
      <c r="H284" s="40"/>
      <c r="I284" s="36"/>
      <c r="J284" s="40"/>
      <c r="K284" s="36"/>
      <c r="L284" s="40"/>
      <c r="M284" s="36"/>
      <c r="N284" s="43"/>
      <c r="O284" s="44"/>
      <c r="P284" s="69" t="s">
        <v>1559</v>
      </c>
      <c r="Q284" s="88" t="s">
        <v>1560</v>
      </c>
      <c r="R284" s="23"/>
    </row>
    <row r="285" spans="1:18" ht="36.75" thickBot="1" x14ac:dyDescent="0.3">
      <c r="A285" s="82"/>
      <c r="B285" s="77" t="s">
        <v>2436</v>
      </c>
      <c r="C285" s="41">
        <v>581.61699999999996</v>
      </c>
      <c r="D285" s="40">
        <v>1900.655</v>
      </c>
      <c r="E285" s="41">
        <v>2529.0349999999999</v>
      </c>
      <c r="F285" s="40">
        <v>2529.0349999999999</v>
      </c>
      <c r="G285" s="41">
        <v>2529.0349999999999</v>
      </c>
      <c r="H285" s="40">
        <v>2529.0349999999999</v>
      </c>
      <c r="I285" s="36"/>
      <c r="J285" s="40"/>
      <c r="K285" s="36"/>
      <c r="L285" s="40"/>
      <c r="M285" s="36"/>
      <c r="N285" s="43">
        <v>17903.725850000003</v>
      </c>
      <c r="O285" s="44">
        <v>21753.649799999996</v>
      </c>
      <c r="P285" s="69" t="s">
        <v>1561</v>
      </c>
      <c r="Q285" s="88" t="s">
        <v>1562</v>
      </c>
      <c r="R285" s="23"/>
    </row>
    <row r="286" spans="1:18" ht="36.75" thickBot="1" x14ac:dyDescent="0.3">
      <c r="A286" s="82"/>
      <c r="B286" s="77"/>
      <c r="C286" s="41"/>
      <c r="D286" s="40"/>
      <c r="E286" s="41"/>
      <c r="F286" s="40"/>
      <c r="G286" s="41"/>
      <c r="H286" s="40"/>
      <c r="I286" s="36"/>
      <c r="J286" s="40"/>
      <c r="K286" s="36"/>
      <c r="L286" s="40"/>
      <c r="M286" s="36"/>
      <c r="N286" s="43"/>
      <c r="O286" s="44"/>
      <c r="P286" s="69" t="s">
        <v>1565</v>
      </c>
      <c r="Q286" s="88" t="s">
        <v>1566</v>
      </c>
      <c r="R286" s="23"/>
    </row>
    <row r="287" spans="1:18" ht="24.75" thickBot="1" x14ac:dyDescent="0.3">
      <c r="A287" s="82"/>
      <c r="B287" s="77" t="s">
        <v>2437</v>
      </c>
      <c r="C287" s="41">
        <v>2275.9969999999998</v>
      </c>
      <c r="D287" s="40">
        <v>11286.403</v>
      </c>
      <c r="E287" s="41">
        <v>16649.866999999998</v>
      </c>
      <c r="F287" s="40">
        <v>16649.866999999998</v>
      </c>
      <c r="G287" s="41">
        <v>16649.866999999998</v>
      </c>
      <c r="H287" s="40">
        <v>16649.866999999998</v>
      </c>
      <c r="I287" s="36"/>
      <c r="J287" s="40"/>
      <c r="K287" s="36"/>
      <c r="L287" s="40"/>
      <c r="M287" s="36"/>
      <c r="N287" s="43">
        <v>108590.17578000001</v>
      </c>
      <c r="O287" s="44">
        <v>114477.67792</v>
      </c>
      <c r="P287" s="69" t="s">
        <v>1567</v>
      </c>
      <c r="Q287" s="88" t="s">
        <v>1568</v>
      </c>
      <c r="R287" s="23"/>
    </row>
    <row r="288" spans="1:18" ht="36.75" thickBot="1" x14ac:dyDescent="0.3">
      <c r="A288" s="82"/>
      <c r="B288" s="77"/>
      <c r="C288" s="41"/>
      <c r="D288" s="40"/>
      <c r="E288" s="41"/>
      <c r="F288" s="40"/>
      <c r="G288" s="41"/>
      <c r="H288" s="40"/>
      <c r="I288" s="36"/>
      <c r="J288" s="40"/>
      <c r="K288" s="36"/>
      <c r="L288" s="40"/>
      <c r="M288" s="36"/>
      <c r="N288" s="43"/>
      <c r="O288" s="44"/>
      <c r="P288" s="69" t="s">
        <v>1569</v>
      </c>
      <c r="Q288" s="88" t="s">
        <v>1570</v>
      </c>
      <c r="R288" s="23"/>
    </row>
    <row r="289" spans="1:18" ht="48.75" thickBot="1" x14ac:dyDescent="0.3">
      <c r="A289" s="82"/>
      <c r="B289" s="77" t="s">
        <v>2438</v>
      </c>
      <c r="C289" s="41">
        <v>0</v>
      </c>
      <c r="D289" s="40">
        <v>0</v>
      </c>
      <c r="E289" s="41">
        <v>0</v>
      </c>
      <c r="F289" s="40">
        <v>0</v>
      </c>
      <c r="G289" s="41">
        <v>0</v>
      </c>
      <c r="H289" s="40">
        <v>0</v>
      </c>
      <c r="I289" s="36"/>
      <c r="J289" s="40"/>
      <c r="K289" s="36"/>
      <c r="L289" s="40"/>
      <c r="M289" s="36"/>
      <c r="N289" s="43">
        <v>38087.187679999995</v>
      </c>
      <c r="O289" s="44">
        <v>41523.88205</v>
      </c>
      <c r="P289" s="69" t="s">
        <v>1571</v>
      </c>
      <c r="Q289" s="88" t="s">
        <v>1572</v>
      </c>
      <c r="R289" s="23"/>
    </row>
    <row r="290" spans="1:18" ht="48.75" thickBot="1" x14ac:dyDescent="0.3">
      <c r="A290" s="82"/>
      <c r="B290" s="77"/>
      <c r="C290" s="41"/>
      <c r="D290" s="40"/>
      <c r="E290" s="41"/>
      <c r="F290" s="40"/>
      <c r="G290" s="41"/>
      <c r="H290" s="40"/>
      <c r="I290" s="36"/>
      <c r="J290" s="40"/>
      <c r="K290" s="36"/>
      <c r="L290" s="40"/>
      <c r="M290" s="36"/>
      <c r="N290" s="43"/>
      <c r="O290" s="44"/>
      <c r="P290" s="69" t="s">
        <v>1573</v>
      </c>
      <c r="Q290" s="88" t="s">
        <v>1574</v>
      </c>
      <c r="R290" s="23"/>
    </row>
    <row r="291" spans="1:18" ht="24.75" thickBot="1" x14ac:dyDescent="0.3">
      <c r="A291" s="82"/>
      <c r="B291" s="77"/>
      <c r="C291" s="41"/>
      <c r="D291" s="40"/>
      <c r="E291" s="41"/>
      <c r="F291" s="40"/>
      <c r="G291" s="41"/>
      <c r="H291" s="40"/>
      <c r="I291" s="36"/>
      <c r="J291" s="40"/>
      <c r="K291" s="36"/>
      <c r="L291" s="40"/>
      <c r="M291" s="36"/>
      <c r="N291" s="43"/>
      <c r="O291" s="44"/>
      <c r="P291" s="69" t="s">
        <v>1575</v>
      </c>
      <c r="Q291" s="88" t="s">
        <v>1576</v>
      </c>
      <c r="R291" s="23"/>
    </row>
    <row r="292" spans="1:18" ht="16.5" thickBot="1" x14ac:dyDescent="0.3">
      <c r="A292" s="82"/>
      <c r="B292" s="75" t="s">
        <v>1122</v>
      </c>
      <c r="C292" s="41">
        <v>1346.5250000000001</v>
      </c>
      <c r="D292" s="40">
        <v>2779.819</v>
      </c>
      <c r="E292" s="41">
        <v>3663.6179999999999</v>
      </c>
      <c r="F292" s="40">
        <v>3663.6179999999999</v>
      </c>
      <c r="G292" s="41">
        <v>3663.6179999999999</v>
      </c>
      <c r="H292" s="40">
        <v>3663.6179999999999</v>
      </c>
      <c r="I292" s="36"/>
      <c r="J292" s="40"/>
      <c r="K292" s="36"/>
      <c r="L292" s="40"/>
      <c r="M292" s="36"/>
      <c r="N292" s="43">
        <v>86181.579799999978</v>
      </c>
      <c r="O292" s="44">
        <v>91068.793050000007</v>
      </c>
      <c r="P292" s="104" t="s">
        <v>2422</v>
      </c>
      <c r="Q292" s="99" t="s">
        <v>2422</v>
      </c>
      <c r="R292" s="23"/>
    </row>
    <row r="293" spans="1:18" ht="16.5" customHeight="1" thickBot="1" x14ac:dyDescent="0.3">
      <c r="A293" s="147" t="s">
        <v>1577</v>
      </c>
      <c r="B293" s="148"/>
      <c r="C293" s="6">
        <f>SUM(C294:C302)</f>
        <v>19500</v>
      </c>
      <c r="D293" s="6">
        <f t="shared" ref="D293:H293" si="19">SUM(D294:D302)</f>
        <v>30800</v>
      </c>
      <c r="E293" s="6">
        <f t="shared" si="19"/>
        <v>32400</v>
      </c>
      <c r="F293" s="135" t="s">
        <v>3903</v>
      </c>
      <c r="G293" s="135"/>
      <c r="H293" s="6">
        <f t="shared" si="19"/>
        <v>36400</v>
      </c>
      <c r="I293" s="156" t="s">
        <v>3903</v>
      </c>
      <c r="J293" s="156"/>
      <c r="K293" s="156"/>
      <c r="L293" s="156"/>
      <c r="M293" s="156"/>
      <c r="N293" s="6">
        <f>SUM(N294:N302)</f>
        <v>42477553.551980004</v>
      </c>
      <c r="O293" s="6">
        <f>SUM(O294:O302)</f>
        <v>44384585.361449994</v>
      </c>
      <c r="P293" s="98"/>
      <c r="Q293" s="98"/>
      <c r="R293" s="4"/>
    </row>
    <row r="294" spans="1:18" ht="16.5" thickBot="1" x14ac:dyDescent="0.3">
      <c r="A294" s="82"/>
      <c r="B294" s="77" t="s">
        <v>3706</v>
      </c>
      <c r="C294" s="41">
        <v>600</v>
      </c>
      <c r="D294" s="40">
        <v>2600</v>
      </c>
      <c r="E294" s="41">
        <v>2600</v>
      </c>
      <c r="F294" s="136" t="s">
        <v>3903</v>
      </c>
      <c r="G294" s="136"/>
      <c r="H294" s="40">
        <v>2600</v>
      </c>
      <c r="I294" s="36"/>
      <c r="J294" s="40"/>
      <c r="K294" s="36"/>
      <c r="L294" s="40"/>
      <c r="M294" s="36"/>
      <c r="N294" s="43">
        <v>27240.77521</v>
      </c>
      <c r="O294" s="44">
        <v>44459.739010000005</v>
      </c>
      <c r="P294" s="97" t="s">
        <v>1578</v>
      </c>
      <c r="Q294" s="88" t="s">
        <v>3341</v>
      </c>
      <c r="R294" s="23"/>
    </row>
    <row r="295" spans="1:18" ht="36.75" thickBot="1" x14ac:dyDescent="0.3">
      <c r="A295" s="82"/>
      <c r="B295" s="77"/>
      <c r="C295" s="41"/>
      <c r="D295" s="40"/>
      <c r="E295" s="41"/>
      <c r="F295" s="40"/>
      <c r="G295" s="41"/>
      <c r="H295" s="40"/>
      <c r="I295" s="36"/>
      <c r="J295" s="40"/>
      <c r="K295" s="36"/>
      <c r="L295" s="40"/>
      <c r="M295" s="36"/>
      <c r="N295" s="43"/>
      <c r="O295" s="44"/>
      <c r="P295" s="97" t="s">
        <v>1579</v>
      </c>
      <c r="Q295" s="88" t="s">
        <v>3342</v>
      </c>
      <c r="R295" s="23"/>
    </row>
    <row r="296" spans="1:18" ht="24.75" thickBot="1" x14ac:dyDescent="0.3">
      <c r="A296" s="82"/>
      <c r="B296" s="77"/>
      <c r="C296" s="41"/>
      <c r="D296" s="40"/>
      <c r="E296" s="41"/>
      <c r="F296" s="40"/>
      <c r="G296" s="41"/>
      <c r="H296" s="40"/>
      <c r="I296" s="36"/>
      <c r="J296" s="40"/>
      <c r="K296" s="36"/>
      <c r="L296" s="40"/>
      <c r="M296" s="36"/>
      <c r="N296" s="43"/>
      <c r="O296" s="44"/>
      <c r="P296" s="97" t="s">
        <v>1580</v>
      </c>
      <c r="Q296" s="88" t="s">
        <v>3343</v>
      </c>
      <c r="R296" s="23"/>
    </row>
    <row r="297" spans="1:18" ht="36.75" thickBot="1" x14ac:dyDescent="0.3">
      <c r="A297" s="82"/>
      <c r="B297" s="77" t="s">
        <v>3707</v>
      </c>
      <c r="C297" s="41">
        <v>0</v>
      </c>
      <c r="D297" s="40">
        <v>0</v>
      </c>
      <c r="E297" s="41">
        <v>0</v>
      </c>
      <c r="F297" s="136" t="s">
        <v>3903</v>
      </c>
      <c r="G297" s="136"/>
      <c r="H297" s="40">
        <v>0</v>
      </c>
      <c r="I297" s="36"/>
      <c r="J297" s="40"/>
      <c r="K297" s="36"/>
      <c r="L297" s="40"/>
      <c r="M297" s="36"/>
      <c r="N297" s="43">
        <v>28979027.942000005</v>
      </c>
      <c r="O297" s="44">
        <v>29893780.331769999</v>
      </c>
      <c r="P297" s="69" t="s">
        <v>1581</v>
      </c>
      <c r="Q297" s="88" t="s">
        <v>1582</v>
      </c>
      <c r="R297" s="23"/>
    </row>
    <row r="298" spans="1:18" ht="24.75" thickBot="1" x14ac:dyDescent="0.3">
      <c r="A298" s="82"/>
      <c r="B298" s="77"/>
      <c r="C298" s="41"/>
      <c r="D298" s="40"/>
      <c r="E298" s="41"/>
      <c r="F298" s="40"/>
      <c r="G298" s="41"/>
      <c r="H298" s="40"/>
      <c r="I298" s="36"/>
      <c r="J298" s="40"/>
      <c r="K298" s="36"/>
      <c r="L298" s="40"/>
      <c r="M298" s="36"/>
      <c r="N298" s="43"/>
      <c r="O298" s="44"/>
      <c r="P298" s="69" t="s">
        <v>1583</v>
      </c>
      <c r="Q298" s="88" t="s">
        <v>1584</v>
      </c>
      <c r="R298" s="23"/>
    </row>
    <row r="299" spans="1:18" ht="60.75" thickBot="1" x14ac:dyDescent="0.3">
      <c r="A299" s="82"/>
      <c r="B299" s="77"/>
      <c r="C299" s="41"/>
      <c r="D299" s="40"/>
      <c r="E299" s="41"/>
      <c r="F299" s="40"/>
      <c r="G299" s="41"/>
      <c r="H299" s="40"/>
      <c r="I299" s="36"/>
      <c r="J299" s="40"/>
      <c r="K299" s="36"/>
      <c r="L299" s="40"/>
      <c r="M299" s="36"/>
      <c r="N299" s="43"/>
      <c r="O299" s="44"/>
      <c r="P299" s="69" t="s">
        <v>1585</v>
      </c>
      <c r="Q299" s="88" t="s">
        <v>3344</v>
      </c>
      <c r="R299" s="23"/>
    </row>
    <row r="300" spans="1:18" ht="16.5" thickBot="1" x14ac:dyDescent="0.3">
      <c r="A300" s="82"/>
      <c r="B300" s="77" t="s">
        <v>3708</v>
      </c>
      <c r="C300" s="41">
        <v>18000</v>
      </c>
      <c r="D300" s="40">
        <v>26000</v>
      </c>
      <c r="E300" s="41">
        <v>27000</v>
      </c>
      <c r="F300" s="136" t="s">
        <v>3903</v>
      </c>
      <c r="G300" s="136"/>
      <c r="H300" s="40">
        <v>31000</v>
      </c>
      <c r="I300" s="36"/>
      <c r="J300" s="40"/>
      <c r="K300" s="36"/>
      <c r="L300" s="40"/>
      <c r="M300" s="36"/>
      <c r="N300" s="43">
        <v>13446311.880289998</v>
      </c>
      <c r="O300" s="44">
        <v>14418892.705209998</v>
      </c>
      <c r="P300" s="97" t="s">
        <v>1586</v>
      </c>
      <c r="Q300" s="88" t="s">
        <v>1587</v>
      </c>
      <c r="R300" s="23"/>
    </row>
    <row r="301" spans="1:18" ht="24.75" thickBot="1" x14ac:dyDescent="0.3">
      <c r="A301" s="82"/>
      <c r="B301" s="77"/>
      <c r="C301" s="41"/>
      <c r="D301" s="40"/>
      <c r="E301" s="41"/>
      <c r="F301" s="40"/>
      <c r="G301" s="41"/>
      <c r="H301" s="40"/>
      <c r="I301" s="36"/>
      <c r="J301" s="40"/>
      <c r="K301" s="36"/>
      <c r="L301" s="40"/>
      <c r="M301" s="36"/>
      <c r="N301" s="43"/>
      <c r="O301" s="44"/>
      <c r="P301" s="69" t="s">
        <v>1588</v>
      </c>
      <c r="Q301" s="88" t="s">
        <v>1589</v>
      </c>
      <c r="R301" s="23"/>
    </row>
    <row r="302" spans="1:18" ht="16.5" thickBot="1" x14ac:dyDescent="0.3">
      <c r="A302" s="82"/>
      <c r="B302" s="75" t="s">
        <v>1122</v>
      </c>
      <c r="C302" s="41">
        <v>900</v>
      </c>
      <c r="D302" s="40">
        <v>2200</v>
      </c>
      <c r="E302" s="41">
        <v>2800</v>
      </c>
      <c r="F302" s="136" t="s">
        <v>3903</v>
      </c>
      <c r="G302" s="136"/>
      <c r="H302" s="40">
        <v>2800</v>
      </c>
      <c r="I302" s="36"/>
      <c r="J302" s="40"/>
      <c r="K302" s="36"/>
      <c r="L302" s="40"/>
      <c r="M302" s="36"/>
      <c r="N302" s="43">
        <v>24972.954479999997</v>
      </c>
      <c r="O302" s="44">
        <v>27452.585459999998</v>
      </c>
      <c r="P302" s="104" t="s">
        <v>2422</v>
      </c>
      <c r="Q302" s="99" t="s">
        <v>2422</v>
      </c>
      <c r="R302" s="23"/>
    </row>
    <row r="303" spans="1:18" ht="16.5" customHeight="1" thickBot="1" x14ac:dyDescent="0.3">
      <c r="A303" s="147" t="s">
        <v>2575</v>
      </c>
      <c r="B303" s="148"/>
      <c r="C303" s="5">
        <v>0</v>
      </c>
      <c r="D303" s="5">
        <v>-737</v>
      </c>
      <c r="E303" s="5">
        <v>6700</v>
      </c>
      <c r="F303" s="5">
        <v>6700</v>
      </c>
      <c r="G303" s="5">
        <v>6700</v>
      </c>
      <c r="H303" s="5">
        <v>6700</v>
      </c>
      <c r="I303" s="20">
        <v>0</v>
      </c>
      <c r="J303" s="20">
        <v>0</v>
      </c>
      <c r="K303" s="20">
        <v>57</v>
      </c>
      <c r="L303" s="20">
        <v>57</v>
      </c>
      <c r="M303" s="20">
        <v>57</v>
      </c>
      <c r="N303" s="5">
        <f>SUM(N304:N308)</f>
        <v>40708.696920000002</v>
      </c>
      <c r="O303" s="5">
        <f>SUM(O304:O308)</f>
        <v>41542.39703</v>
      </c>
      <c r="P303" s="98"/>
      <c r="Q303" s="98"/>
      <c r="R303" s="22"/>
    </row>
    <row r="304" spans="1:18" ht="24.75" thickBot="1" x14ac:dyDescent="0.3">
      <c r="A304" s="81"/>
      <c r="B304" s="75" t="s">
        <v>3709</v>
      </c>
      <c r="C304" s="137" t="s">
        <v>3901</v>
      </c>
      <c r="D304" s="137"/>
      <c r="E304" s="137"/>
      <c r="F304" s="137"/>
      <c r="G304" s="137"/>
      <c r="H304" s="137"/>
      <c r="I304" s="140" t="s">
        <v>3901</v>
      </c>
      <c r="J304" s="140"/>
      <c r="K304" s="140"/>
      <c r="L304" s="140"/>
      <c r="M304" s="140"/>
      <c r="N304" s="43">
        <v>40708.696920000002</v>
      </c>
      <c r="O304" s="44">
        <v>41542.39703</v>
      </c>
      <c r="P304" s="69" t="s">
        <v>2416</v>
      </c>
      <c r="Q304" s="96" t="s">
        <v>2421</v>
      </c>
      <c r="R304" s="144" t="s">
        <v>2562</v>
      </c>
    </row>
    <row r="305" spans="1:18" ht="36.75" thickBot="1" x14ac:dyDescent="0.3">
      <c r="A305" s="81"/>
      <c r="B305" s="75"/>
      <c r="C305" s="138"/>
      <c r="D305" s="138"/>
      <c r="E305" s="138"/>
      <c r="F305" s="138"/>
      <c r="G305" s="138"/>
      <c r="H305" s="138"/>
      <c r="I305" s="141"/>
      <c r="J305" s="141"/>
      <c r="K305" s="141"/>
      <c r="L305" s="141"/>
      <c r="M305" s="141"/>
      <c r="N305" s="43"/>
      <c r="O305" s="44"/>
      <c r="P305" s="69" t="s">
        <v>2417</v>
      </c>
      <c r="Q305" s="96" t="s">
        <v>2421</v>
      </c>
      <c r="R305" s="145"/>
    </row>
    <row r="306" spans="1:18" ht="24.75" thickBot="1" x14ac:dyDescent="0.3">
      <c r="A306" s="81"/>
      <c r="B306" s="75"/>
      <c r="C306" s="138"/>
      <c r="D306" s="138"/>
      <c r="E306" s="138"/>
      <c r="F306" s="138"/>
      <c r="G306" s="138"/>
      <c r="H306" s="138"/>
      <c r="I306" s="141"/>
      <c r="J306" s="141"/>
      <c r="K306" s="141"/>
      <c r="L306" s="141"/>
      <c r="M306" s="141"/>
      <c r="N306" s="43"/>
      <c r="O306" s="44"/>
      <c r="P306" s="69" t="s">
        <v>2418</v>
      </c>
      <c r="Q306" s="96" t="s">
        <v>2421</v>
      </c>
      <c r="R306" s="145"/>
    </row>
    <row r="307" spans="1:18" ht="24.75" thickBot="1" x14ac:dyDescent="0.3">
      <c r="A307" s="81"/>
      <c r="B307" s="75"/>
      <c r="C307" s="138"/>
      <c r="D307" s="138"/>
      <c r="E307" s="138"/>
      <c r="F307" s="138"/>
      <c r="G307" s="138"/>
      <c r="H307" s="138"/>
      <c r="I307" s="141"/>
      <c r="J307" s="141"/>
      <c r="K307" s="141"/>
      <c r="L307" s="141"/>
      <c r="M307" s="141"/>
      <c r="N307" s="43"/>
      <c r="O307" s="44"/>
      <c r="P307" s="69" t="s">
        <v>2419</v>
      </c>
      <c r="Q307" s="96" t="s">
        <v>2421</v>
      </c>
      <c r="R307" s="145"/>
    </row>
    <row r="308" spans="1:18" ht="16.5" thickBot="1" x14ac:dyDescent="0.3">
      <c r="A308" s="81"/>
      <c r="B308" s="75" t="s">
        <v>1122</v>
      </c>
      <c r="C308" s="139"/>
      <c r="D308" s="139"/>
      <c r="E308" s="139"/>
      <c r="F308" s="139"/>
      <c r="G308" s="139"/>
      <c r="H308" s="139"/>
      <c r="I308" s="142"/>
      <c r="J308" s="142"/>
      <c r="K308" s="142"/>
      <c r="L308" s="142"/>
      <c r="M308" s="142"/>
      <c r="N308" s="43"/>
      <c r="O308" s="44"/>
      <c r="P308" s="69" t="s">
        <v>2422</v>
      </c>
      <c r="Q308" s="96" t="s">
        <v>2422</v>
      </c>
      <c r="R308" s="146"/>
    </row>
    <row r="309" spans="1:18" ht="16.5" customHeight="1" thickBot="1" x14ac:dyDescent="0.3">
      <c r="A309" s="147" t="s">
        <v>1590</v>
      </c>
      <c r="B309" s="148"/>
      <c r="C309" s="6">
        <f>SUM(C310:C317)</f>
        <v>0</v>
      </c>
      <c r="D309" s="6">
        <f t="shared" ref="D309:H309" si="20">SUM(D310:D317)</f>
        <v>0</v>
      </c>
      <c r="E309" s="6">
        <f t="shared" si="20"/>
        <v>496</v>
      </c>
      <c r="F309" s="6">
        <f t="shared" si="20"/>
        <v>496</v>
      </c>
      <c r="G309" s="6">
        <f t="shared" si="20"/>
        <v>496</v>
      </c>
      <c r="H309" s="6">
        <f t="shared" si="20"/>
        <v>496</v>
      </c>
      <c r="I309" s="156" t="s">
        <v>3903</v>
      </c>
      <c r="J309" s="156"/>
      <c r="K309" s="156"/>
      <c r="L309" s="156"/>
      <c r="M309" s="156"/>
      <c r="N309" s="6">
        <f>SUM(N310:N317)</f>
        <v>4463.8937900000001</v>
      </c>
      <c r="O309" s="6">
        <f>SUM(O310:O317)</f>
        <v>5005.6527500000002</v>
      </c>
      <c r="P309" s="98"/>
      <c r="Q309" s="98"/>
      <c r="R309" s="4"/>
    </row>
    <row r="310" spans="1:18" ht="96.75" thickBot="1" x14ac:dyDescent="0.3">
      <c r="A310" s="82"/>
      <c r="B310" s="77" t="s">
        <v>2439</v>
      </c>
      <c r="C310" s="41">
        <v>0</v>
      </c>
      <c r="D310" s="40">
        <v>0</v>
      </c>
      <c r="E310" s="41">
        <v>367</v>
      </c>
      <c r="F310" s="40">
        <v>367</v>
      </c>
      <c r="G310" s="41">
        <v>367</v>
      </c>
      <c r="H310" s="40">
        <v>367</v>
      </c>
      <c r="I310" s="36"/>
      <c r="J310" s="40"/>
      <c r="K310" s="36"/>
      <c r="L310" s="40"/>
      <c r="M310" s="36"/>
      <c r="N310" s="43">
        <v>3258.6424500000003</v>
      </c>
      <c r="O310" s="44">
        <v>3153.5611800000001</v>
      </c>
      <c r="P310" s="69" t="s">
        <v>3345</v>
      </c>
      <c r="Q310" s="88" t="s">
        <v>3346</v>
      </c>
      <c r="R310" s="23"/>
    </row>
    <row r="311" spans="1:18" ht="48.75" thickBot="1" x14ac:dyDescent="0.3">
      <c r="A311" s="82"/>
      <c r="B311" s="77"/>
      <c r="C311" s="41"/>
      <c r="D311" s="40"/>
      <c r="E311" s="41"/>
      <c r="F311" s="40"/>
      <c r="G311" s="41"/>
      <c r="H311" s="40"/>
      <c r="I311" s="36"/>
      <c r="J311" s="40"/>
      <c r="K311" s="36"/>
      <c r="L311" s="40"/>
      <c r="M311" s="36"/>
      <c r="N311" s="43"/>
      <c r="O311" s="44"/>
      <c r="P311" s="69" t="s">
        <v>3347</v>
      </c>
      <c r="Q311" s="88" t="s">
        <v>3348</v>
      </c>
      <c r="R311" s="23"/>
    </row>
    <row r="312" spans="1:18" ht="36.75" thickBot="1" x14ac:dyDescent="0.3">
      <c r="A312" s="82"/>
      <c r="B312" s="77"/>
      <c r="C312" s="41"/>
      <c r="D312" s="40"/>
      <c r="E312" s="41"/>
      <c r="F312" s="40"/>
      <c r="G312" s="41"/>
      <c r="H312" s="40"/>
      <c r="I312" s="36"/>
      <c r="J312" s="40"/>
      <c r="K312" s="36"/>
      <c r="L312" s="40"/>
      <c r="M312" s="36"/>
      <c r="N312" s="43"/>
      <c r="O312" s="44"/>
      <c r="P312" s="69" t="s">
        <v>3349</v>
      </c>
      <c r="Q312" s="88" t="s">
        <v>3350</v>
      </c>
      <c r="R312" s="23"/>
    </row>
    <row r="313" spans="1:18" ht="60.75" thickBot="1" x14ac:dyDescent="0.3">
      <c r="A313" s="82"/>
      <c r="B313" s="77"/>
      <c r="C313" s="41"/>
      <c r="D313" s="40"/>
      <c r="E313" s="41"/>
      <c r="F313" s="40"/>
      <c r="G313" s="41"/>
      <c r="H313" s="40"/>
      <c r="I313" s="36"/>
      <c r="J313" s="40"/>
      <c r="K313" s="36"/>
      <c r="L313" s="40"/>
      <c r="M313" s="36"/>
      <c r="N313" s="43"/>
      <c r="O313" s="44"/>
      <c r="P313" s="69" t="s">
        <v>3351</v>
      </c>
      <c r="Q313" s="88" t="s">
        <v>3352</v>
      </c>
      <c r="R313" s="23"/>
    </row>
    <row r="314" spans="1:18" ht="84.75" thickBot="1" x14ac:dyDescent="0.3">
      <c r="A314" s="82"/>
      <c r="B314" s="77"/>
      <c r="C314" s="41"/>
      <c r="D314" s="40"/>
      <c r="E314" s="41"/>
      <c r="F314" s="40"/>
      <c r="G314" s="41"/>
      <c r="H314" s="40"/>
      <c r="I314" s="36"/>
      <c r="J314" s="40"/>
      <c r="K314" s="36"/>
      <c r="L314" s="40"/>
      <c r="M314" s="36"/>
      <c r="N314" s="43"/>
      <c r="O314" s="44"/>
      <c r="P314" s="69" t="s">
        <v>3353</v>
      </c>
      <c r="Q314" s="88" t="s">
        <v>3354</v>
      </c>
      <c r="R314" s="23"/>
    </row>
    <row r="315" spans="1:18" ht="60.75" thickBot="1" x14ac:dyDescent="0.3">
      <c r="A315" s="82"/>
      <c r="B315" s="77" t="s">
        <v>2440</v>
      </c>
      <c r="C315" s="41">
        <v>0</v>
      </c>
      <c r="D315" s="40">
        <v>0</v>
      </c>
      <c r="E315" s="41">
        <v>0</v>
      </c>
      <c r="F315" s="40">
        <v>0</v>
      </c>
      <c r="G315" s="41">
        <v>0</v>
      </c>
      <c r="H315" s="40">
        <v>0</v>
      </c>
      <c r="I315" s="36"/>
      <c r="J315" s="40"/>
      <c r="K315" s="36"/>
      <c r="L315" s="40"/>
      <c r="M315" s="36"/>
      <c r="N315" s="43">
        <v>44.638889999999996</v>
      </c>
      <c r="O315" s="44">
        <v>50.056539999999998</v>
      </c>
      <c r="P315" s="69" t="s">
        <v>3355</v>
      </c>
      <c r="Q315" s="88" t="s">
        <v>3356</v>
      </c>
      <c r="R315" s="23"/>
    </row>
    <row r="316" spans="1:18" ht="72.75" thickBot="1" x14ac:dyDescent="0.3">
      <c r="A316" s="82"/>
      <c r="B316" s="77"/>
      <c r="C316" s="41"/>
      <c r="D316" s="40"/>
      <c r="E316" s="41"/>
      <c r="F316" s="40"/>
      <c r="G316" s="41"/>
      <c r="H316" s="40"/>
      <c r="I316" s="36"/>
      <c r="J316" s="40"/>
      <c r="K316" s="36"/>
      <c r="L316" s="40"/>
      <c r="M316" s="36"/>
      <c r="N316" s="43"/>
      <c r="O316" s="44"/>
      <c r="P316" s="69" t="s">
        <v>3357</v>
      </c>
      <c r="Q316" s="88" t="s">
        <v>3358</v>
      </c>
      <c r="R316" s="23"/>
    </row>
    <row r="317" spans="1:18" ht="16.5" thickBot="1" x14ac:dyDescent="0.3">
      <c r="A317" s="82"/>
      <c r="B317" s="75" t="s">
        <v>1122</v>
      </c>
      <c r="C317" s="41">
        <v>0</v>
      </c>
      <c r="D317" s="40">
        <v>0</v>
      </c>
      <c r="E317" s="41">
        <v>129</v>
      </c>
      <c r="F317" s="40">
        <v>129</v>
      </c>
      <c r="G317" s="41">
        <v>129</v>
      </c>
      <c r="H317" s="40">
        <v>129</v>
      </c>
      <c r="I317" s="36"/>
      <c r="J317" s="40"/>
      <c r="K317" s="36"/>
      <c r="L317" s="40"/>
      <c r="M317" s="36"/>
      <c r="N317" s="43">
        <v>1160.6124500000001</v>
      </c>
      <c r="O317" s="44">
        <v>1802.0350300000002</v>
      </c>
      <c r="P317" s="104" t="s">
        <v>2422</v>
      </c>
      <c r="Q317" s="99" t="s">
        <v>2422</v>
      </c>
      <c r="R317" s="23"/>
    </row>
    <row r="318" spans="1:18" ht="16.5" customHeight="1" thickBot="1" x14ac:dyDescent="0.3">
      <c r="A318" s="147" t="s">
        <v>1592</v>
      </c>
      <c r="B318" s="148"/>
      <c r="C318" s="6">
        <f>SUM(C319:C324)</f>
        <v>880</v>
      </c>
      <c r="D318" s="6">
        <f t="shared" ref="D318:H318" si="21">SUM(D319:D324)</f>
        <v>1270</v>
      </c>
      <c r="E318" s="6">
        <f t="shared" si="21"/>
        <v>1270</v>
      </c>
      <c r="F318" s="6">
        <f t="shared" si="21"/>
        <v>1270</v>
      </c>
      <c r="G318" s="6">
        <f t="shared" si="21"/>
        <v>1270</v>
      </c>
      <c r="H318" s="6">
        <f t="shared" si="21"/>
        <v>1270</v>
      </c>
      <c r="I318" s="156" t="s">
        <v>3903</v>
      </c>
      <c r="J318" s="156"/>
      <c r="K318" s="156"/>
      <c r="L318" s="156"/>
      <c r="M318" s="156"/>
      <c r="N318" s="86">
        <f>SUM(N319:N324)</f>
        <v>24655.232920000002</v>
      </c>
      <c r="O318" s="86">
        <v>24863.090669999998</v>
      </c>
      <c r="P318" s="98"/>
      <c r="Q318" s="98"/>
      <c r="R318" s="4"/>
    </row>
    <row r="319" spans="1:18" ht="48.75" thickBot="1" x14ac:dyDescent="0.3">
      <c r="A319" s="82"/>
      <c r="B319" s="77" t="s">
        <v>2442</v>
      </c>
      <c r="C319" s="41">
        <v>740</v>
      </c>
      <c r="D319" s="40">
        <v>860</v>
      </c>
      <c r="E319" s="41">
        <v>860</v>
      </c>
      <c r="F319" s="40">
        <v>860</v>
      </c>
      <c r="G319" s="41">
        <v>860</v>
      </c>
      <c r="H319" s="40">
        <v>860</v>
      </c>
      <c r="I319" s="36"/>
      <c r="J319" s="40"/>
      <c r="K319" s="36"/>
      <c r="L319" s="40"/>
      <c r="M319" s="36"/>
      <c r="N319" s="40">
        <v>10215.072460000001</v>
      </c>
      <c r="O319" s="121" t="s">
        <v>1160</v>
      </c>
      <c r="P319" s="69" t="s">
        <v>3359</v>
      </c>
      <c r="Q319" s="88" t="s">
        <v>1593</v>
      </c>
      <c r="R319" s="23"/>
    </row>
    <row r="320" spans="1:18" ht="36.75" thickBot="1" x14ac:dyDescent="0.3">
      <c r="A320" s="82"/>
      <c r="B320" s="77"/>
      <c r="C320" s="41"/>
      <c r="D320" s="40"/>
      <c r="E320" s="41"/>
      <c r="F320" s="40"/>
      <c r="G320" s="41"/>
      <c r="H320" s="40"/>
      <c r="I320" s="36"/>
      <c r="J320" s="40"/>
      <c r="K320" s="36"/>
      <c r="L320" s="40"/>
      <c r="M320" s="36"/>
      <c r="N320" s="54"/>
      <c r="O320" s="44"/>
      <c r="P320" s="69" t="s">
        <v>1595</v>
      </c>
      <c r="Q320" s="88" t="s">
        <v>1594</v>
      </c>
      <c r="R320" s="23"/>
    </row>
    <row r="321" spans="1:18" ht="24.75" thickBot="1" x14ac:dyDescent="0.3">
      <c r="A321" s="82"/>
      <c r="B321" s="77"/>
      <c r="C321" s="41"/>
      <c r="D321" s="40"/>
      <c r="E321" s="41"/>
      <c r="F321" s="40"/>
      <c r="G321" s="41"/>
      <c r="H321" s="40"/>
      <c r="I321" s="36"/>
      <c r="J321" s="40"/>
      <c r="K321" s="36"/>
      <c r="L321" s="40"/>
      <c r="M321" s="36"/>
      <c r="N321" s="54"/>
      <c r="O321" s="44"/>
      <c r="P321" s="69" t="s">
        <v>1596</v>
      </c>
      <c r="Q321" s="88" t="s">
        <v>1593</v>
      </c>
      <c r="R321" s="23"/>
    </row>
    <row r="322" spans="1:18" ht="24.75" thickBot="1" x14ac:dyDescent="0.3">
      <c r="A322" s="82"/>
      <c r="B322" s="77" t="s">
        <v>2443</v>
      </c>
      <c r="C322" s="41">
        <v>100</v>
      </c>
      <c r="D322" s="40">
        <v>290</v>
      </c>
      <c r="E322" s="41">
        <v>290</v>
      </c>
      <c r="F322" s="40">
        <v>290</v>
      </c>
      <c r="G322" s="41">
        <v>290</v>
      </c>
      <c r="H322" s="40">
        <v>290</v>
      </c>
      <c r="I322" s="36"/>
      <c r="J322" s="40"/>
      <c r="K322" s="36"/>
      <c r="L322" s="40"/>
      <c r="M322" s="36"/>
      <c r="N322" s="40">
        <v>10499.870439999999</v>
      </c>
      <c r="O322" s="121" t="s">
        <v>1160</v>
      </c>
      <c r="P322" s="69" t="s">
        <v>1597</v>
      </c>
      <c r="Q322" s="88" t="s">
        <v>1599</v>
      </c>
      <c r="R322" s="23"/>
    </row>
    <row r="323" spans="1:18" ht="36.75" thickBot="1" x14ac:dyDescent="0.3">
      <c r="A323" s="82"/>
      <c r="B323" s="77"/>
      <c r="C323" s="41"/>
      <c r="D323" s="40"/>
      <c r="E323" s="41"/>
      <c r="F323" s="40"/>
      <c r="G323" s="41"/>
      <c r="H323" s="40"/>
      <c r="I323" s="36"/>
      <c r="J323" s="40"/>
      <c r="K323" s="36"/>
      <c r="L323" s="40"/>
      <c r="M323" s="36"/>
      <c r="N323" s="43"/>
      <c r="O323" s="44"/>
      <c r="P323" s="69" t="s">
        <v>1598</v>
      </c>
      <c r="Q323" s="88" t="s">
        <v>1418</v>
      </c>
      <c r="R323" s="23"/>
    </row>
    <row r="324" spans="1:18" ht="16.5" thickBot="1" x14ac:dyDescent="0.3">
      <c r="A324" s="82"/>
      <c r="B324" s="77" t="s">
        <v>1094</v>
      </c>
      <c r="C324" s="41">
        <v>40</v>
      </c>
      <c r="D324" s="40">
        <v>120</v>
      </c>
      <c r="E324" s="41">
        <v>120</v>
      </c>
      <c r="F324" s="40">
        <v>120</v>
      </c>
      <c r="G324" s="41">
        <v>120</v>
      </c>
      <c r="H324" s="40">
        <v>120</v>
      </c>
      <c r="I324" s="36"/>
      <c r="J324" s="40"/>
      <c r="K324" s="36"/>
      <c r="L324" s="40"/>
      <c r="M324" s="36"/>
      <c r="N324" s="43">
        <v>3940.2900199999995</v>
      </c>
      <c r="O324" s="44">
        <v>5352.4334900000003</v>
      </c>
      <c r="P324" s="104" t="s">
        <v>2422</v>
      </c>
      <c r="Q324" s="99" t="s">
        <v>2422</v>
      </c>
      <c r="R324" s="23"/>
    </row>
    <row r="325" spans="1:18" ht="16.5" customHeight="1" thickBot="1" x14ac:dyDescent="0.3">
      <c r="A325" s="147" t="s">
        <v>1591</v>
      </c>
      <c r="B325" s="148"/>
      <c r="C325" s="117">
        <f>SUM(C326)</f>
        <v>250</v>
      </c>
      <c r="D325" s="117">
        <f t="shared" ref="D325:H325" si="22">SUM(D326)</f>
        <v>500</v>
      </c>
      <c r="E325" s="117">
        <f t="shared" si="22"/>
        <v>500</v>
      </c>
      <c r="F325" s="117">
        <f t="shared" si="22"/>
        <v>500</v>
      </c>
      <c r="G325" s="117">
        <f t="shared" si="22"/>
        <v>500</v>
      </c>
      <c r="H325" s="117">
        <f t="shared" si="22"/>
        <v>500</v>
      </c>
      <c r="I325" s="156" t="s">
        <v>3903</v>
      </c>
      <c r="J325" s="156"/>
      <c r="K325" s="156"/>
      <c r="L325" s="156"/>
      <c r="M325" s="156"/>
      <c r="N325" s="6">
        <f>SUM(N326)</f>
        <v>6225</v>
      </c>
      <c r="O325" s="6">
        <f>SUM(O326)</f>
        <v>6350</v>
      </c>
      <c r="P325" s="98"/>
      <c r="Q325" s="98"/>
      <c r="R325" s="4"/>
    </row>
    <row r="326" spans="1:18" ht="32.25" thickBot="1" x14ac:dyDescent="0.3">
      <c r="A326" s="82"/>
      <c r="B326" s="77" t="s">
        <v>2441</v>
      </c>
      <c r="C326" s="35">
        <v>250</v>
      </c>
      <c r="D326" s="35">
        <v>500</v>
      </c>
      <c r="E326" s="35">
        <v>500</v>
      </c>
      <c r="F326" s="35">
        <v>500</v>
      </c>
      <c r="G326" s="35">
        <v>500</v>
      </c>
      <c r="H326" s="35">
        <v>500</v>
      </c>
      <c r="I326" s="41"/>
      <c r="J326" s="40"/>
      <c r="K326" s="41"/>
      <c r="L326" s="40"/>
      <c r="M326" s="41"/>
      <c r="N326" s="43">
        <v>6225</v>
      </c>
      <c r="O326" s="44">
        <v>6350</v>
      </c>
      <c r="P326" s="105" t="s">
        <v>2420</v>
      </c>
      <c r="Q326" s="88" t="s">
        <v>2420</v>
      </c>
      <c r="R326" s="23"/>
    </row>
    <row r="327" spans="1:18" ht="16.5" customHeight="1" thickBot="1" x14ac:dyDescent="0.3">
      <c r="A327" s="147" t="s">
        <v>1600</v>
      </c>
      <c r="B327" s="148"/>
      <c r="C327" s="6">
        <f>SUM(C328:C408)</f>
        <v>3799.9</v>
      </c>
      <c r="D327" s="6">
        <f t="shared" ref="D327:H327" si="23">SUM(D328:D408)</f>
        <v>13388.799999999997</v>
      </c>
      <c r="E327" s="6">
        <f t="shared" si="23"/>
        <v>79256.400000000023</v>
      </c>
      <c r="F327" s="6">
        <f t="shared" si="23"/>
        <v>79256.400000000023</v>
      </c>
      <c r="G327" s="6">
        <f t="shared" si="23"/>
        <v>79256.400000000023</v>
      </c>
      <c r="H327" s="6">
        <f t="shared" si="23"/>
        <v>79256.400000000023</v>
      </c>
      <c r="I327" s="156" t="s">
        <v>3903</v>
      </c>
      <c r="J327" s="156"/>
      <c r="K327" s="156"/>
      <c r="L327" s="156"/>
      <c r="M327" s="156"/>
      <c r="N327" s="6">
        <f>SUM(N328:N408)</f>
        <v>711846.21350000007</v>
      </c>
      <c r="O327" s="6">
        <v>809394.82521000004</v>
      </c>
      <c r="P327" s="98"/>
      <c r="Q327" s="98"/>
      <c r="R327" s="4"/>
    </row>
    <row r="328" spans="1:18" ht="36.75" thickBot="1" x14ac:dyDescent="0.3">
      <c r="A328" s="82"/>
      <c r="B328" s="77" t="s">
        <v>3710</v>
      </c>
      <c r="C328" s="41">
        <v>215.1</v>
      </c>
      <c r="D328" s="40">
        <v>215.1</v>
      </c>
      <c r="E328" s="41">
        <v>21247.3</v>
      </c>
      <c r="F328" s="40">
        <v>21247.3</v>
      </c>
      <c r="G328" s="41">
        <v>21247.3</v>
      </c>
      <c r="H328" s="40">
        <v>21247.3</v>
      </c>
      <c r="I328" s="36"/>
      <c r="J328" s="40"/>
      <c r="K328" s="36"/>
      <c r="L328" s="40"/>
      <c r="M328" s="36"/>
      <c r="N328" s="43">
        <v>50862.676359999998</v>
      </c>
      <c r="O328" s="44">
        <v>69946.953600000008</v>
      </c>
      <c r="P328" s="69" t="s">
        <v>1601</v>
      </c>
      <c r="Q328" s="88" t="s">
        <v>1604</v>
      </c>
      <c r="R328" s="23"/>
    </row>
    <row r="329" spans="1:18" ht="16.5" thickBot="1" x14ac:dyDescent="0.3">
      <c r="A329" s="82"/>
      <c r="B329" s="77"/>
      <c r="C329" s="41"/>
      <c r="D329" s="40"/>
      <c r="E329" s="41"/>
      <c r="F329" s="40"/>
      <c r="G329" s="41"/>
      <c r="H329" s="40"/>
      <c r="I329" s="36"/>
      <c r="J329" s="40"/>
      <c r="K329" s="36"/>
      <c r="L329" s="40"/>
      <c r="M329" s="36"/>
      <c r="N329" s="43"/>
      <c r="O329" s="44"/>
      <c r="P329" s="97" t="s">
        <v>1602</v>
      </c>
      <c r="Q329" s="88" t="s">
        <v>1603</v>
      </c>
      <c r="R329" s="23"/>
    </row>
    <row r="330" spans="1:18" ht="16.5" thickBot="1" x14ac:dyDescent="0.3">
      <c r="A330" s="82"/>
      <c r="B330" s="77"/>
      <c r="C330" s="41"/>
      <c r="D330" s="40"/>
      <c r="E330" s="41"/>
      <c r="F330" s="40"/>
      <c r="G330" s="41"/>
      <c r="H330" s="40"/>
      <c r="I330" s="36"/>
      <c r="J330" s="40"/>
      <c r="K330" s="36"/>
      <c r="L330" s="40"/>
      <c r="M330" s="36"/>
      <c r="N330" s="43"/>
      <c r="O330" s="44"/>
      <c r="P330" s="97" t="s">
        <v>1605</v>
      </c>
      <c r="Q330" s="88" t="s">
        <v>1606</v>
      </c>
      <c r="R330" s="23"/>
    </row>
    <row r="331" spans="1:18" ht="36.75" thickBot="1" x14ac:dyDescent="0.3">
      <c r="A331" s="82"/>
      <c r="B331" s="77" t="s">
        <v>3711</v>
      </c>
      <c r="C331" s="41">
        <v>70.099999999999994</v>
      </c>
      <c r="D331" s="40">
        <v>70.099999999999994</v>
      </c>
      <c r="E331" s="41">
        <v>220.1</v>
      </c>
      <c r="F331" s="40">
        <v>220.1</v>
      </c>
      <c r="G331" s="41">
        <v>220.1</v>
      </c>
      <c r="H331" s="40">
        <v>220.1</v>
      </c>
      <c r="I331" s="36"/>
      <c r="J331" s="40"/>
      <c r="K331" s="36"/>
      <c r="L331" s="40"/>
      <c r="M331" s="36"/>
      <c r="N331" s="43">
        <v>16101.571749999999</v>
      </c>
      <c r="O331" s="44">
        <v>16108.23538</v>
      </c>
      <c r="P331" s="69" t="s">
        <v>1607</v>
      </c>
      <c r="Q331" s="88" t="s">
        <v>1608</v>
      </c>
      <c r="R331" s="23"/>
    </row>
    <row r="332" spans="1:18" ht="24.75" thickBot="1" x14ac:dyDescent="0.3">
      <c r="A332" s="82"/>
      <c r="B332" s="77"/>
      <c r="C332" s="41"/>
      <c r="D332" s="40"/>
      <c r="E332" s="41"/>
      <c r="F332" s="40"/>
      <c r="G332" s="41"/>
      <c r="H332" s="40"/>
      <c r="I332" s="36"/>
      <c r="J332" s="40"/>
      <c r="K332" s="36"/>
      <c r="L332" s="40"/>
      <c r="M332" s="36"/>
      <c r="N332" s="43"/>
      <c r="O332" s="44"/>
      <c r="P332" s="69" t="s">
        <v>1609</v>
      </c>
      <c r="Q332" s="88" t="s">
        <v>1615</v>
      </c>
      <c r="R332" s="23"/>
    </row>
    <row r="333" spans="1:18" ht="36.75" thickBot="1" x14ac:dyDescent="0.3">
      <c r="A333" s="82"/>
      <c r="B333" s="77"/>
      <c r="C333" s="41"/>
      <c r="D333" s="40"/>
      <c r="E333" s="41"/>
      <c r="F333" s="40"/>
      <c r="G333" s="41"/>
      <c r="H333" s="40"/>
      <c r="I333" s="36"/>
      <c r="J333" s="40"/>
      <c r="K333" s="36"/>
      <c r="L333" s="40"/>
      <c r="M333" s="36"/>
      <c r="N333" s="43"/>
      <c r="O333" s="44"/>
      <c r="P333" s="69" t="s">
        <v>1610</v>
      </c>
      <c r="Q333" s="88" t="s">
        <v>1615</v>
      </c>
      <c r="R333" s="23"/>
    </row>
    <row r="334" spans="1:18" ht="48.75" thickBot="1" x14ac:dyDescent="0.3">
      <c r="A334" s="82"/>
      <c r="B334" s="77"/>
      <c r="C334" s="41"/>
      <c r="D334" s="40"/>
      <c r="E334" s="41"/>
      <c r="F334" s="40"/>
      <c r="G334" s="41"/>
      <c r="H334" s="40"/>
      <c r="I334" s="36"/>
      <c r="J334" s="40"/>
      <c r="K334" s="36"/>
      <c r="L334" s="40"/>
      <c r="M334" s="36"/>
      <c r="N334" s="43"/>
      <c r="O334" s="44"/>
      <c r="P334" s="69" t="s">
        <v>1611</v>
      </c>
      <c r="Q334" s="88" t="s">
        <v>1616</v>
      </c>
      <c r="R334" s="23"/>
    </row>
    <row r="335" spans="1:18" ht="48.75" thickBot="1" x14ac:dyDescent="0.3">
      <c r="A335" s="82"/>
      <c r="B335" s="77"/>
      <c r="C335" s="41"/>
      <c r="D335" s="40"/>
      <c r="E335" s="41"/>
      <c r="F335" s="40"/>
      <c r="G335" s="41"/>
      <c r="H335" s="40"/>
      <c r="I335" s="36"/>
      <c r="J335" s="40"/>
      <c r="K335" s="36"/>
      <c r="L335" s="40"/>
      <c r="M335" s="36"/>
      <c r="N335" s="43"/>
      <c r="O335" s="44"/>
      <c r="P335" s="69" t="s">
        <v>1612</v>
      </c>
      <c r="Q335" s="88" t="s">
        <v>1616</v>
      </c>
      <c r="R335" s="23"/>
    </row>
    <row r="336" spans="1:18" ht="48.75" thickBot="1" x14ac:dyDescent="0.3">
      <c r="A336" s="82"/>
      <c r="B336" s="77"/>
      <c r="C336" s="41"/>
      <c r="D336" s="40"/>
      <c r="E336" s="41"/>
      <c r="F336" s="40"/>
      <c r="G336" s="41"/>
      <c r="H336" s="40"/>
      <c r="I336" s="36"/>
      <c r="J336" s="40"/>
      <c r="K336" s="36"/>
      <c r="L336" s="40"/>
      <c r="M336" s="36"/>
      <c r="N336" s="43"/>
      <c r="O336" s="44"/>
      <c r="P336" s="69" t="s">
        <v>1613</v>
      </c>
      <c r="Q336" s="88" t="s">
        <v>1617</v>
      </c>
      <c r="R336" s="23"/>
    </row>
    <row r="337" spans="1:18" ht="24.75" thickBot="1" x14ac:dyDescent="0.3">
      <c r="A337" s="82"/>
      <c r="B337" s="77"/>
      <c r="C337" s="41"/>
      <c r="D337" s="40"/>
      <c r="E337" s="41"/>
      <c r="F337" s="40"/>
      <c r="G337" s="41"/>
      <c r="H337" s="40"/>
      <c r="I337" s="36"/>
      <c r="J337" s="40"/>
      <c r="K337" s="36"/>
      <c r="L337" s="40"/>
      <c r="M337" s="36"/>
      <c r="N337" s="43"/>
      <c r="O337" s="44"/>
      <c r="P337" s="69" t="s">
        <v>1614</v>
      </c>
      <c r="Q337" s="88" t="s">
        <v>1617</v>
      </c>
      <c r="R337" s="23"/>
    </row>
    <row r="338" spans="1:18" ht="24.75" thickBot="1" x14ac:dyDescent="0.3">
      <c r="A338" s="82"/>
      <c r="B338" s="77" t="s">
        <v>3712</v>
      </c>
      <c r="C338" s="41">
        <v>39.299999999999997</v>
      </c>
      <c r="D338" s="40">
        <v>39.299999999999997</v>
      </c>
      <c r="E338" s="41">
        <v>39.299999999999997</v>
      </c>
      <c r="F338" s="40">
        <v>39.299999999999997</v>
      </c>
      <c r="G338" s="41">
        <v>39.299999999999997</v>
      </c>
      <c r="H338" s="40">
        <v>39.299999999999997</v>
      </c>
      <c r="I338" s="36"/>
      <c r="J338" s="40"/>
      <c r="K338" s="36"/>
      <c r="L338" s="40"/>
      <c r="M338" s="36"/>
      <c r="N338" s="43">
        <v>21956.147190000003</v>
      </c>
      <c r="O338" s="44">
        <v>22113.169729999998</v>
      </c>
      <c r="P338" s="69" t="s">
        <v>1618</v>
      </c>
      <c r="Q338" s="88" t="s">
        <v>1620</v>
      </c>
      <c r="R338" s="23"/>
    </row>
    <row r="339" spans="1:18" ht="24.75" thickBot="1" x14ac:dyDescent="0.3">
      <c r="A339" s="82"/>
      <c r="B339" s="77"/>
      <c r="C339" s="41"/>
      <c r="D339" s="40"/>
      <c r="E339" s="41"/>
      <c r="F339" s="40"/>
      <c r="G339" s="41"/>
      <c r="H339" s="40"/>
      <c r="I339" s="36"/>
      <c r="J339" s="40"/>
      <c r="K339" s="36"/>
      <c r="L339" s="40"/>
      <c r="M339" s="36"/>
      <c r="N339" s="43"/>
      <c r="O339" s="44"/>
      <c r="P339" s="69" t="s">
        <v>1619</v>
      </c>
      <c r="Q339" s="88" t="s">
        <v>1621</v>
      </c>
      <c r="R339" s="23"/>
    </row>
    <row r="340" spans="1:18" ht="16.5" thickBot="1" x14ac:dyDescent="0.3">
      <c r="A340" s="82"/>
      <c r="B340" s="78" t="s">
        <v>3713</v>
      </c>
      <c r="C340" s="41">
        <v>37.6</v>
      </c>
      <c r="D340" s="40">
        <v>37.6</v>
      </c>
      <c r="E340" s="41">
        <v>157.6</v>
      </c>
      <c r="F340" s="40">
        <v>157.6</v>
      </c>
      <c r="G340" s="41">
        <v>157.6</v>
      </c>
      <c r="H340" s="40">
        <v>157.6</v>
      </c>
      <c r="I340" s="36"/>
      <c r="J340" s="40"/>
      <c r="K340" s="36"/>
      <c r="L340" s="40"/>
      <c r="M340" s="36"/>
      <c r="N340" s="43">
        <v>15054.849110000001</v>
      </c>
      <c r="O340" s="44">
        <v>14546.878949999998</v>
      </c>
      <c r="P340" s="69" t="s">
        <v>1622</v>
      </c>
      <c r="Q340" s="88" t="s">
        <v>1623</v>
      </c>
      <c r="R340" s="23"/>
    </row>
    <row r="341" spans="1:18" ht="48.75" thickBot="1" x14ac:dyDescent="0.3">
      <c r="A341" s="82"/>
      <c r="B341" s="77" t="s">
        <v>3714</v>
      </c>
      <c r="C341" s="41">
        <v>158.19999999999999</v>
      </c>
      <c r="D341" s="40">
        <v>158.19999999999999</v>
      </c>
      <c r="E341" s="41">
        <v>158.19999999999999</v>
      </c>
      <c r="F341" s="40">
        <v>158.19999999999999</v>
      </c>
      <c r="G341" s="41">
        <v>158.19999999999999</v>
      </c>
      <c r="H341" s="40">
        <v>158.19999999999999</v>
      </c>
      <c r="I341" s="36"/>
      <c r="J341" s="40"/>
      <c r="K341" s="36"/>
      <c r="L341" s="40"/>
      <c r="M341" s="36"/>
      <c r="N341" s="43">
        <v>13317.03629</v>
      </c>
      <c r="O341" s="44">
        <v>14262.195979999999</v>
      </c>
      <c r="P341" s="69" t="s">
        <v>1624</v>
      </c>
      <c r="Q341" s="88" t="s">
        <v>1625</v>
      </c>
      <c r="R341" s="23"/>
    </row>
    <row r="342" spans="1:18" ht="24.75" thickBot="1" x14ac:dyDescent="0.3">
      <c r="A342" s="82"/>
      <c r="B342" s="77" t="s">
        <v>3715</v>
      </c>
      <c r="C342" s="41">
        <v>17.7</v>
      </c>
      <c r="D342" s="40">
        <v>17.7</v>
      </c>
      <c r="E342" s="41">
        <v>17.7</v>
      </c>
      <c r="F342" s="40">
        <v>17.7</v>
      </c>
      <c r="G342" s="41">
        <v>17.7</v>
      </c>
      <c r="H342" s="40">
        <v>17.7</v>
      </c>
      <c r="I342" s="36"/>
      <c r="J342" s="40"/>
      <c r="K342" s="36"/>
      <c r="L342" s="40"/>
      <c r="M342" s="36"/>
      <c r="N342" s="43">
        <v>2787.2538499999996</v>
      </c>
      <c r="O342" s="44">
        <v>2911.46794</v>
      </c>
      <c r="P342" s="69" t="s">
        <v>1626</v>
      </c>
      <c r="Q342" s="88" t="s">
        <v>1627</v>
      </c>
      <c r="R342" s="23"/>
    </row>
    <row r="343" spans="1:18" ht="24.75" thickBot="1" x14ac:dyDescent="0.3">
      <c r="A343" s="82"/>
      <c r="B343" s="77"/>
      <c r="C343" s="41"/>
      <c r="D343" s="40"/>
      <c r="E343" s="41"/>
      <c r="F343" s="40"/>
      <c r="G343" s="41"/>
      <c r="H343" s="40"/>
      <c r="I343" s="36"/>
      <c r="J343" s="40"/>
      <c r="K343" s="36"/>
      <c r="L343" s="40"/>
      <c r="M343" s="36"/>
      <c r="N343" s="43"/>
      <c r="O343" s="44"/>
      <c r="P343" s="69" t="s">
        <v>1628</v>
      </c>
      <c r="Q343" s="88" t="s">
        <v>1627</v>
      </c>
      <c r="R343" s="23"/>
    </row>
    <row r="344" spans="1:18" ht="24.75" thickBot="1" x14ac:dyDescent="0.3">
      <c r="A344" s="82"/>
      <c r="B344" s="77"/>
      <c r="C344" s="41"/>
      <c r="D344" s="40"/>
      <c r="E344" s="41"/>
      <c r="F344" s="40"/>
      <c r="G344" s="41"/>
      <c r="H344" s="40"/>
      <c r="I344" s="36"/>
      <c r="J344" s="40"/>
      <c r="K344" s="36"/>
      <c r="L344" s="40"/>
      <c r="M344" s="36"/>
      <c r="N344" s="43"/>
      <c r="O344" s="44"/>
      <c r="P344" s="69" t="s">
        <v>1629</v>
      </c>
      <c r="Q344" s="88" t="s">
        <v>1627</v>
      </c>
      <c r="R344" s="23"/>
    </row>
    <row r="345" spans="1:18" ht="24.75" thickBot="1" x14ac:dyDescent="0.3">
      <c r="A345" s="82"/>
      <c r="B345" s="77"/>
      <c r="C345" s="41"/>
      <c r="D345" s="40"/>
      <c r="E345" s="41"/>
      <c r="F345" s="40"/>
      <c r="G345" s="41"/>
      <c r="H345" s="40"/>
      <c r="I345" s="36"/>
      <c r="J345" s="40"/>
      <c r="K345" s="36"/>
      <c r="L345" s="40"/>
      <c r="M345" s="36"/>
      <c r="N345" s="43"/>
      <c r="O345" s="44"/>
      <c r="P345" s="69" t="s">
        <v>1630</v>
      </c>
      <c r="Q345" s="88" t="s">
        <v>1627</v>
      </c>
      <c r="R345" s="23"/>
    </row>
    <row r="346" spans="1:18" ht="16.5" thickBot="1" x14ac:dyDescent="0.3">
      <c r="A346" s="82"/>
      <c r="B346" s="77" t="s">
        <v>3716</v>
      </c>
      <c r="C346" s="41">
        <v>13.3</v>
      </c>
      <c r="D346" s="40">
        <v>13.3</v>
      </c>
      <c r="E346" s="41">
        <v>13.3</v>
      </c>
      <c r="F346" s="40">
        <v>13.3</v>
      </c>
      <c r="G346" s="41">
        <v>13.3</v>
      </c>
      <c r="H346" s="40">
        <v>13.3</v>
      </c>
      <c r="I346" s="36"/>
      <c r="J346" s="40"/>
      <c r="K346" s="36"/>
      <c r="L346" s="40"/>
      <c r="M346" s="36"/>
      <c r="N346" s="43">
        <v>847.90834000000007</v>
      </c>
      <c r="O346" s="44">
        <v>1213.4801400000001</v>
      </c>
      <c r="P346" s="69" t="s">
        <v>1631</v>
      </c>
      <c r="Q346" s="88" t="s">
        <v>1617</v>
      </c>
      <c r="R346" s="23"/>
    </row>
    <row r="347" spans="1:18" ht="36.75" thickBot="1" x14ac:dyDescent="0.3">
      <c r="A347" s="82"/>
      <c r="B347" s="77"/>
      <c r="C347" s="41"/>
      <c r="D347" s="40"/>
      <c r="E347" s="41"/>
      <c r="F347" s="40"/>
      <c r="G347" s="41"/>
      <c r="H347" s="40"/>
      <c r="I347" s="36"/>
      <c r="J347" s="40"/>
      <c r="K347" s="36"/>
      <c r="L347" s="40"/>
      <c r="M347" s="36"/>
      <c r="N347" s="43"/>
      <c r="O347" s="44"/>
      <c r="P347" s="69" t="s">
        <v>1632</v>
      </c>
      <c r="Q347" s="88" t="s">
        <v>1635</v>
      </c>
      <c r="R347" s="23"/>
    </row>
    <row r="348" spans="1:18" ht="60.75" thickBot="1" x14ac:dyDescent="0.3">
      <c r="A348" s="82"/>
      <c r="B348" s="77"/>
      <c r="C348" s="41"/>
      <c r="D348" s="40"/>
      <c r="E348" s="41"/>
      <c r="F348" s="40"/>
      <c r="G348" s="41"/>
      <c r="H348" s="40"/>
      <c r="I348" s="36"/>
      <c r="J348" s="40"/>
      <c r="K348" s="36"/>
      <c r="L348" s="40"/>
      <c r="M348" s="36"/>
      <c r="N348" s="43"/>
      <c r="O348" s="44"/>
      <c r="P348" s="69" t="s">
        <v>1633</v>
      </c>
      <c r="Q348" s="88" t="s">
        <v>1617</v>
      </c>
      <c r="R348" s="23"/>
    </row>
    <row r="349" spans="1:18" ht="24.75" thickBot="1" x14ac:dyDescent="0.3">
      <c r="A349" s="82"/>
      <c r="B349" s="77"/>
      <c r="C349" s="41"/>
      <c r="D349" s="40"/>
      <c r="E349" s="41"/>
      <c r="F349" s="40"/>
      <c r="G349" s="41"/>
      <c r="H349" s="40"/>
      <c r="I349" s="36"/>
      <c r="J349" s="40"/>
      <c r="K349" s="36"/>
      <c r="L349" s="40"/>
      <c r="M349" s="36"/>
      <c r="N349" s="43"/>
      <c r="O349" s="44"/>
      <c r="P349" s="69" t="s">
        <v>1634</v>
      </c>
      <c r="Q349" s="88" t="s">
        <v>1636</v>
      </c>
      <c r="R349" s="23"/>
    </row>
    <row r="350" spans="1:18" ht="48.75" thickBot="1" x14ac:dyDescent="0.3">
      <c r="A350" s="82"/>
      <c r="B350" s="77" t="s">
        <v>3717</v>
      </c>
      <c r="C350" s="41">
        <v>18.5</v>
      </c>
      <c r="D350" s="40">
        <v>18.5</v>
      </c>
      <c r="E350" s="41">
        <v>18.5</v>
      </c>
      <c r="F350" s="40">
        <v>18.5</v>
      </c>
      <c r="G350" s="41">
        <v>18.5</v>
      </c>
      <c r="H350" s="40">
        <v>18.5</v>
      </c>
      <c r="I350" s="36"/>
      <c r="J350" s="40"/>
      <c r="K350" s="36"/>
      <c r="L350" s="40"/>
      <c r="M350" s="36"/>
      <c r="N350" s="43">
        <v>6333.5125599999992</v>
      </c>
      <c r="O350" s="44">
        <v>7602.9576899999993</v>
      </c>
      <c r="P350" s="69" t="s">
        <v>1637</v>
      </c>
      <c r="Q350" s="88" t="s">
        <v>1617</v>
      </c>
      <c r="R350" s="23"/>
    </row>
    <row r="351" spans="1:18" ht="48.75" thickBot="1" x14ac:dyDescent="0.3">
      <c r="A351" s="82"/>
      <c r="B351" s="77"/>
      <c r="C351" s="41"/>
      <c r="D351" s="40"/>
      <c r="E351" s="41"/>
      <c r="F351" s="40"/>
      <c r="G351" s="41"/>
      <c r="H351" s="40"/>
      <c r="I351" s="36"/>
      <c r="J351" s="40"/>
      <c r="K351" s="36"/>
      <c r="L351" s="40"/>
      <c r="M351" s="36"/>
      <c r="N351" s="43"/>
      <c r="O351" s="44"/>
      <c r="P351" s="69" t="s">
        <v>1638</v>
      </c>
      <c r="Q351" s="88" t="s">
        <v>1643</v>
      </c>
      <c r="R351" s="23"/>
    </row>
    <row r="352" spans="1:18" ht="16.5" thickBot="1" x14ac:dyDescent="0.3">
      <c r="A352" s="82"/>
      <c r="B352" s="77"/>
      <c r="C352" s="41"/>
      <c r="D352" s="40"/>
      <c r="E352" s="41"/>
      <c r="F352" s="40"/>
      <c r="G352" s="41"/>
      <c r="H352" s="40"/>
      <c r="I352" s="36"/>
      <c r="J352" s="40"/>
      <c r="K352" s="36"/>
      <c r="L352" s="40"/>
      <c r="M352" s="36"/>
      <c r="N352" s="43"/>
      <c r="O352" s="44"/>
      <c r="P352" s="69" t="s">
        <v>1639</v>
      </c>
      <c r="Q352" s="88" t="s">
        <v>1627</v>
      </c>
      <c r="R352" s="23"/>
    </row>
    <row r="353" spans="1:18" ht="70.5" customHeight="1" thickBot="1" x14ac:dyDescent="0.3">
      <c r="A353" s="82"/>
      <c r="B353" s="77"/>
      <c r="C353" s="41"/>
      <c r="D353" s="40"/>
      <c r="E353" s="41"/>
      <c r="F353" s="40"/>
      <c r="G353" s="41"/>
      <c r="H353" s="40"/>
      <c r="I353" s="36"/>
      <c r="J353" s="40"/>
      <c r="K353" s="36"/>
      <c r="L353" s="40"/>
      <c r="M353" s="36"/>
      <c r="N353" s="43"/>
      <c r="O353" s="44"/>
      <c r="P353" s="69" t="s">
        <v>1640</v>
      </c>
      <c r="Q353" s="88" t="s">
        <v>1644</v>
      </c>
      <c r="R353" s="23"/>
    </row>
    <row r="354" spans="1:18" ht="48.75" thickBot="1" x14ac:dyDescent="0.3">
      <c r="A354" s="82"/>
      <c r="B354" s="77"/>
      <c r="C354" s="41"/>
      <c r="D354" s="40"/>
      <c r="E354" s="41"/>
      <c r="F354" s="40"/>
      <c r="G354" s="41"/>
      <c r="H354" s="40"/>
      <c r="I354" s="36"/>
      <c r="J354" s="40"/>
      <c r="K354" s="36"/>
      <c r="L354" s="40"/>
      <c r="M354" s="36"/>
      <c r="N354" s="43"/>
      <c r="O354" s="44"/>
      <c r="P354" s="69" t="s">
        <v>1641</v>
      </c>
      <c r="Q354" s="88" t="s">
        <v>1645</v>
      </c>
      <c r="R354" s="23"/>
    </row>
    <row r="355" spans="1:18" ht="24.75" thickBot="1" x14ac:dyDescent="0.3">
      <c r="A355" s="82"/>
      <c r="B355" s="77"/>
      <c r="C355" s="41"/>
      <c r="D355" s="40"/>
      <c r="E355" s="41"/>
      <c r="F355" s="40"/>
      <c r="G355" s="41"/>
      <c r="H355" s="40"/>
      <c r="I355" s="36"/>
      <c r="J355" s="40"/>
      <c r="K355" s="36"/>
      <c r="L355" s="40"/>
      <c r="M355" s="36"/>
      <c r="N355" s="43"/>
      <c r="O355" s="44"/>
      <c r="P355" s="69" t="s">
        <v>1642</v>
      </c>
      <c r="Q355" s="88" t="s">
        <v>1627</v>
      </c>
      <c r="R355" s="23"/>
    </row>
    <row r="356" spans="1:18" ht="24.75" thickBot="1" x14ac:dyDescent="0.3">
      <c r="A356" s="82"/>
      <c r="B356" s="77" t="s">
        <v>3718</v>
      </c>
      <c r="C356" s="41">
        <v>142.1</v>
      </c>
      <c r="D356" s="40">
        <v>-156.30000000000001</v>
      </c>
      <c r="E356" s="41">
        <v>-4100.7</v>
      </c>
      <c r="F356" s="40">
        <v>-4100.7</v>
      </c>
      <c r="G356" s="41">
        <v>-4100.7</v>
      </c>
      <c r="H356" s="40">
        <v>-4100.7</v>
      </c>
      <c r="I356" s="36"/>
      <c r="J356" s="40"/>
      <c r="K356" s="36"/>
      <c r="L356" s="40"/>
      <c r="M356" s="36"/>
      <c r="N356" s="43">
        <v>4436.1192699999992</v>
      </c>
      <c r="O356" s="44">
        <v>10543.594230000001</v>
      </c>
      <c r="P356" s="69" t="s">
        <v>1646</v>
      </c>
      <c r="Q356" s="88" t="s">
        <v>1652</v>
      </c>
      <c r="R356" s="23"/>
    </row>
    <row r="357" spans="1:18" ht="36.75" thickBot="1" x14ac:dyDescent="0.3">
      <c r="A357" s="82"/>
      <c r="B357" s="77"/>
      <c r="C357" s="41"/>
      <c r="D357" s="40"/>
      <c r="E357" s="41"/>
      <c r="F357" s="40"/>
      <c r="G357" s="41"/>
      <c r="H357" s="40"/>
      <c r="I357" s="36"/>
      <c r="J357" s="40"/>
      <c r="K357" s="36"/>
      <c r="L357" s="40"/>
      <c r="M357" s="36"/>
      <c r="N357" s="43"/>
      <c r="O357" s="44"/>
      <c r="P357" s="69" t="s">
        <v>1647</v>
      </c>
      <c r="Q357" s="88" t="s">
        <v>1617</v>
      </c>
      <c r="R357" s="23"/>
    </row>
    <row r="358" spans="1:18" ht="36.75" thickBot="1" x14ac:dyDescent="0.3">
      <c r="A358" s="82"/>
      <c r="B358" s="77"/>
      <c r="C358" s="41"/>
      <c r="D358" s="40"/>
      <c r="E358" s="41"/>
      <c r="F358" s="40"/>
      <c r="G358" s="41"/>
      <c r="H358" s="40"/>
      <c r="I358" s="36"/>
      <c r="J358" s="40"/>
      <c r="K358" s="36"/>
      <c r="L358" s="40"/>
      <c r="M358" s="36"/>
      <c r="N358" s="43"/>
      <c r="O358" s="44"/>
      <c r="P358" s="69" t="s">
        <v>1648</v>
      </c>
      <c r="Q358" s="88" t="s">
        <v>1617</v>
      </c>
      <c r="R358" s="23"/>
    </row>
    <row r="359" spans="1:18" ht="48.75" thickBot="1" x14ac:dyDescent="0.3">
      <c r="A359" s="82"/>
      <c r="B359" s="77"/>
      <c r="C359" s="41"/>
      <c r="D359" s="40"/>
      <c r="E359" s="41"/>
      <c r="F359" s="40"/>
      <c r="G359" s="41"/>
      <c r="H359" s="40"/>
      <c r="I359" s="36"/>
      <c r="J359" s="40"/>
      <c r="K359" s="36"/>
      <c r="L359" s="40"/>
      <c r="M359" s="36"/>
      <c r="N359" s="43"/>
      <c r="O359" s="44"/>
      <c r="P359" s="69" t="s">
        <v>1649</v>
      </c>
      <c r="Q359" s="88" t="s">
        <v>1653</v>
      </c>
      <c r="R359" s="23"/>
    </row>
    <row r="360" spans="1:18" ht="36.75" thickBot="1" x14ac:dyDescent="0.3">
      <c r="A360" s="82"/>
      <c r="B360" s="77"/>
      <c r="C360" s="41"/>
      <c r="D360" s="40"/>
      <c r="E360" s="41"/>
      <c r="F360" s="40"/>
      <c r="G360" s="41"/>
      <c r="H360" s="40"/>
      <c r="I360" s="36"/>
      <c r="J360" s="40"/>
      <c r="K360" s="36"/>
      <c r="L360" s="40"/>
      <c r="M360" s="36"/>
      <c r="N360" s="43"/>
      <c r="O360" s="44"/>
      <c r="P360" s="69" t="s">
        <v>1650</v>
      </c>
      <c r="Q360" s="88" t="s">
        <v>1654</v>
      </c>
      <c r="R360" s="23"/>
    </row>
    <row r="361" spans="1:18" ht="24.75" thickBot="1" x14ac:dyDescent="0.3">
      <c r="A361" s="82"/>
      <c r="B361" s="77"/>
      <c r="C361" s="41"/>
      <c r="D361" s="40"/>
      <c r="E361" s="41"/>
      <c r="F361" s="40"/>
      <c r="G361" s="41"/>
      <c r="H361" s="40"/>
      <c r="I361" s="36"/>
      <c r="J361" s="40"/>
      <c r="K361" s="36"/>
      <c r="L361" s="40"/>
      <c r="M361" s="36"/>
      <c r="N361" s="43"/>
      <c r="O361" s="44"/>
      <c r="P361" s="69" t="s">
        <v>1651</v>
      </c>
      <c r="Q361" s="88" t="s">
        <v>1617</v>
      </c>
      <c r="R361" s="23"/>
    </row>
    <row r="362" spans="1:18" ht="24.75" thickBot="1" x14ac:dyDescent="0.3">
      <c r="A362" s="82"/>
      <c r="B362" s="77" t="s">
        <v>3719</v>
      </c>
      <c r="C362" s="41">
        <v>109.2</v>
      </c>
      <c r="D362" s="40">
        <v>109.2</v>
      </c>
      <c r="E362" s="41">
        <v>109.2</v>
      </c>
      <c r="F362" s="40">
        <v>109.2</v>
      </c>
      <c r="G362" s="41">
        <v>109.2</v>
      </c>
      <c r="H362" s="40">
        <v>109.2</v>
      </c>
      <c r="I362" s="36"/>
      <c r="J362" s="40"/>
      <c r="K362" s="36"/>
      <c r="L362" s="40"/>
      <c r="M362" s="36"/>
      <c r="N362" s="43">
        <v>26435.405169999995</v>
      </c>
      <c r="O362" s="44">
        <v>54375.655589999995</v>
      </c>
      <c r="P362" s="69" t="s">
        <v>1655</v>
      </c>
      <c r="Q362" s="88" t="s">
        <v>1661</v>
      </c>
      <c r="R362" s="23"/>
    </row>
    <row r="363" spans="1:18" ht="24.75" thickBot="1" x14ac:dyDescent="0.3">
      <c r="A363" s="82"/>
      <c r="B363" s="77"/>
      <c r="C363" s="41"/>
      <c r="D363" s="40"/>
      <c r="E363" s="41"/>
      <c r="F363" s="40"/>
      <c r="G363" s="41"/>
      <c r="H363" s="40"/>
      <c r="I363" s="36"/>
      <c r="J363" s="40"/>
      <c r="K363" s="36"/>
      <c r="L363" s="40"/>
      <c r="M363" s="36"/>
      <c r="N363" s="43"/>
      <c r="O363" s="44"/>
      <c r="P363" s="69" t="s">
        <v>1656</v>
      </c>
      <c r="Q363" s="88" t="s">
        <v>1615</v>
      </c>
      <c r="R363" s="23"/>
    </row>
    <row r="364" spans="1:18" ht="24.75" thickBot="1" x14ac:dyDescent="0.3">
      <c r="A364" s="82"/>
      <c r="B364" s="77"/>
      <c r="C364" s="41"/>
      <c r="D364" s="40"/>
      <c r="E364" s="41"/>
      <c r="F364" s="40"/>
      <c r="G364" s="41"/>
      <c r="H364" s="40"/>
      <c r="I364" s="36"/>
      <c r="J364" s="40"/>
      <c r="K364" s="36"/>
      <c r="L364" s="40"/>
      <c r="M364" s="36"/>
      <c r="N364" s="43"/>
      <c r="O364" s="44"/>
      <c r="P364" s="69" t="s">
        <v>1658</v>
      </c>
      <c r="Q364" s="88" t="s">
        <v>1662</v>
      </c>
      <c r="R364" s="23"/>
    </row>
    <row r="365" spans="1:18" ht="36.75" thickBot="1" x14ac:dyDescent="0.3">
      <c r="A365" s="82"/>
      <c r="B365" s="77"/>
      <c r="C365" s="41"/>
      <c r="D365" s="40"/>
      <c r="E365" s="41"/>
      <c r="F365" s="40"/>
      <c r="G365" s="41"/>
      <c r="H365" s="40"/>
      <c r="I365" s="36"/>
      <c r="J365" s="40"/>
      <c r="K365" s="36"/>
      <c r="L365" s="40"/>
      <c r="M365" s="36"/>
      <c r="N365" s="43"/>
      <c r="O365" s="44"/>
      <c r="P365" s="69" t="s">
        <v>1657</v>
      </c>
      <c r="Q365" s="88" t="s">
        <v>1663</v>
      </c>
      <c r="R365" s="23"/>
    </row>
    <row r="366" spans="1:18" ht="16.5" thickBot="1" x14ac:dyDescent="0.3">
      <c r="A366" s="82"/>
      <c r="B366" s="77"/>
      <c r="C366" s="41"/>
      <c r="D366" s="40"/>
      <c r="E366" s="41"/>
      <c r="F366" s="40"/>
      <c r="G366" s="41"/>
      <c r="H366" s="40"/>
      <c r="I366" s="36"/>
      <c r="J366" s="40"/>
      <c r="K366" s="36"/>
      <c r="L366" s="40"/>
      <c r="M366" s="36"/>
      <c r="N366" s="43"/>
      <c r="O366" s="44"/>
      <c r="P366" s="69" t="s">
        <v>1659</v>
      </c>
      <c r="Q366" s="88" t="s">
        <v>1617</v>
      </c>
      <c r="R366" s="23"/>
    </row>
    <row r="367" spans="1:18" ht="24.75" thickBot="1" x14ac:dyDescent="0.3">
      <c r="A367" s="82"/>
      <c r="B367" s="77"/>
      <c r="C367" s="41"/>
      <c r="D367" s="40"/>
      <c r="E367" s="41"/>
      <c r="F367" s="40"/>
      <c r="G367" s="41"/>
      <c r="H367" s="40"/>
      <c r="I367" s="36"/>
      <c r="J367" s="40"/>
      <c r="K367" s="36"/>
      <c r="L367" s="40"/>
      <c r="M367" s="36"/>
      <c r="N367" s="43"/>
      <c r="O367" s="44"/>
      <c r="P367" s="69" t="s">
        <v>1660</v>
      </c>
      <c r="Q367" s="88" t="s">
        <v>1617</v>
      </c>
      <c r="R367" s="23"/>
    </row>
    <row r="368" spans="1:18" ht="55.5" customHeight="1" thickBot="1" x14ac:dyDescent="0.3">
      <c r="A368" s="82"/>
      <c r="B368" s="77" t="s">
        <v>3720</v>
      </c>
      <c r="C368" s="41"/>
      <c r="D368" s="40"/>
      <c r="E368" s="41"/>
      <c r="F368" s="40"/>
      <c r="G368" s="41"/>
      <c r="H368" s="40"/>
      <c r="I368" s="36"/>
      <c r="J368" s="40"/>
      <c r="K368" s="36"/>
      <c r="L368" s="40"/>
      <c r="M368" s="36"/>
      <c r="N368" s="43">
        <v>648.76323999999988</v>
      </c>
      <c r="O368" s="44">
        <v>737.99132999999995</v>
      </c>
      <c r="P368" s="69" t="s">
        <v>1664</v>
      </c>
      <c r="Q368" s="88" t="s">
        <v>1617</v>
      </c>
      <c r="R368" s="23"/>
    </row>
    <row r="369" spans="1:18" ht="36.75" thickBot="1" x14ac:dyDescent="0.3">
      <c r="A369" s="82"/>
      <c r="B369" s="77"/>
      <c r="C369" s="41"/>
      <c r="D369" s="40"/>
      <c r="E369" s="41"/>
      <c r="F369" s="40"/>
      <c r="G369" s="41"/>
      <c r="H369" s="40"/>
      <c r="I369" s="36"/>
      <c r="J369" s="40"/>
      <c r="K369" s="36"/>
      <c r="L369" s="40"/>
      <c r="M369" s="36"/>
      <c r="N369" s="43"/>
      <c r="O369" s="44"/>
      <c r="P369" s="69" t="s">
        <v>338</v>
      </c>
      <c r="Q369" s="88" t="s">
        <v>1617</v>
      </c>
      <c r="R369" s="23"/>
    </row>
    <row r="370" spans="1:18" ht="48.75" thickBot="1" x14ac:dyDescent="0.3">
      <c r="A370" s="82"/>
      <c r="B370" s="77" t="s">
        <v>3721</v>
      </c>
      <c r="C370" s="41">
        <v>399.1</v>
      </c>
      <c r="D370" s="40">
        <v>3609.1</v>
      </c>
      <c r="E370" s="41">
        <v>5609.1</v>
      </c>
      <c r="F370" s="40">
        <v>5609.1</v>
      </c>
      <c r="G370" s="41">
        <v>5609.1</v>
      </c>
      <c r="H370" s="40">
        <v>5609.1</v>
      </c>
      <c r="I370" s="36"/>
      <c r="J370" s="40"/>
      <c r="K370" s="36"/>
      <c r="L370" s="40"/>
      <c r="M370" s="36"/>
      <c r="N370" s="43">
        <v>46534.692750000002</v>
      </c>
      <c r="O370" s="44">
        <v>50720.391250000001</v>
      </c>
      <c r="P370" s="69" t="s">
        <v>1665</v>
      </c>
      <c r="Q370" s="88" t="s">
        <v>1627</v>
      </c>
      <c r="R370" s="23"/>
    </row>
    <row r="371" spans="1:18" ht="24.75" thickBot="1" x14ac:dyDescent="0.3">
      <c r="A371" s="82"/>
      <c r="B371" s="77" t="s">
        <v>3722</v>
      </c>
      <c r="C371" s="41">
        <v>913.5</v>
      </c>
      <c r="D371" s="40">
        <v>1413.5</v>
      </c>
      <c r="E371" s="41">
        <v>17287.5</v>
      </c>
      <c r="F371" s="40">
        <v>17287.5</v>
      </c>
      <c r="G371" s="41">
        <v>17287.5</v>
      </c>
      <c r="H371" s="40">
        <v>17287.5</v>
      </c>
      <c r="I371" s="36"/>
      <c r="J371" s="40"/>
      <c r="K371" s="36"/>
      <c r="L371" s="40"/>
      <c r="M371" s="36"/>
      <c r="N371" s="43">
        <v>26667.24596</v>
      </c>
      <c r="O371" s="44">
        <v>28124.173650000004</v>
      </c>
      <c r="P371" s="69" t="s">
        <v>1666</v>
      </c>
      <c r="Q371" s="88" t="s">
        <v>1615</v>
      </c>
      <c r="R371" s="23"/>
    </row>
    <row r="372" spans="1:18" ht="48.75" thickBot="1" x14ac:dyDescent="0.3">
      <c r="A372" s="82"/>
      <c r="B372" s="77"/>
      <c r="C372" s="41"/>
      <c r="D372" s="40"/>
      <c r="E372" s="41"/>
      <c r="F372" s="40"/>
      <c r="G372" s="41"/>
      <c r="H372" s="40"/>
      <c r="I372" s="36"/>
      <c r="J372" s="40"/>
      <c r="K372" s="36"/>
      <c r="L372" s="40"/>
      <c r="M372" s="36"/>
      <c r="N372" s="43"/>
      <c r="O372" s="44"/>
      <c r="P372" s="69" t="s">
        <v>1667</v>
      </c>
      <c r="Q372" s="88" t="s">
        <v>1616</v>
      </c>
      <c r="R372" s="23"/>
    </row>
    <row r="373" spans="1:18" ht="84.75" customHeight="1" thickBot="1" x14ac:dyDescent="0.3">
      <c r="A373" s="82"/>
      <c r="B373" s="77"/>
      <c r="C373" s="41"/>
      <c r="D373" s="40"/>
      <c r="E373" s="41"/>
      <c r="F373" s="40"/>
      <c r="G373" s="41"/>
      <c r="H373" s="40"/>
      <c r="I373" s="36"/>
      <c r="J373" s="40"/>
      <c r="K373" s="36"/>
      <c r="L373" s="40"/>
      <c r="M373" s="36"/>
      <c r="N373" s="43"/>
      <c r="O373" s="44"/>
      <c r="P373" s="69" t="s">
        <v>1669</v>
      </c>
      <c r="Q373" s="88" t="s">
        <v>1668</v>
      </c>
      <c r="R373" s="23"/>
    </row>
    <row r="374" spans="1:18" ht="24.75" thickBot="1" x14ac:dyDescent="0.3">
      <c r="A374" s="82"/>
      <c r="B374" s="77"/>
      <c r="C374" s="41"/>
      <c r="D374" s="40"/>
      <c r="E374" s="41"/>
      <c r="F374" s="40"/>
      <c r="G374" s="41"/>
      <c r="H374" s="40"/>
      <c r="I374" s="36"/>
      <c r="J374" s="40"/>
      <c r="K374" s="36"/>
      <c r="L374" s="40"/>
      <c r="M374" s="36"/>
      <c r="N374" s="43"/>
      <c r="O374" s="44"/>
      <c r="P374" s="69" t="s">
        <v>1670</v>
      </c>
      <c r="Q374" s="88" t="s">
        <v>1671</v>
      </c>
      <c r="R374" s="23"/>
    </row>
    <row r="375" spans="1:18" ht="32.25" thickBot="1" x14ac:dyDescent="0.3">
      <c r="A375" s="82"/>
      <c r="B375" s="77" t="s">
        <v>3723</v>
      </c>
      <c r="C375" s="41"/>
      <c r="D375" s="40"/>
      <c r="E375" s="41"/>
      <c r="F375" s="40"/>
      <c r="G375" s="41"/>
      <c r="H375" s="40"/>
      <c r="I375" s="36"/>
      <c r="J375" s="40"/>
      <c r="K375" s="36"/>
      <c r="L375" s="40"/>
      <c r="M375" s="36"/>
      <c r="N375" s="43">
        <v>17.759619999999998</v>
      </c>
      <c r="O375" s="44">
        <v>103.48240000000001</v>
      </c>
      <c r="P375" s="69" t="s">
        <v>2422</v>
      </c>
      <c r="Q375" s="88" t="s">
        <v>2422</v>
      </c>
      <c r="R375" s="23"/>
    </row>
    <row r="376" spans="1:18" ht="24.75" thickBot="1" x14ac:dyDescent="0.3">
      <c r="A376" s="82"/>
      <c r="B376" s="77" t="s">
        <v>3724</v>
      </c>
      <c r="C376" s="41">
        <v>36.299999999999997</v>
      </c>
      <c r="D376" s="40">
        <v>516.29999999999995</v>
      </c>
      <c r="E376" s="41">
        <v>1716.3</v>
      </c>
      <c r="F376" s="40">
        <v>1716.3</v>
      </c>
      <c r="G376" s="41">
        <v>1716.3</v>
      </c>
      <c r="H376" s="40">
        <v>1716.3</v>
      </c>
      <c r="I376" s="36"/>
      <c r="J376" s="40"/>
      <c r="K376" s="36"/>
      <c r="L376" s="40"/>
      <c r="M376" s="36"/>
      <c r="N376" s="43">
        <v>8197.3629299999993</v>
      </c>
      <c r="O376" s="44">
        <v>9484.0201600000019</v>
      </c>
      <c r="P376" s="69" t="s">
        <v>1672</v>
      </c>
      <c r="Q376" s="88" t="s">
        <v>1675</v>
      </c>
      <c r="R376" s="23"/>
    </row>
    <row r="377" spans="1:18" ht="36.75" thickBot="1" x14ac:dyDescent="0.3">
      <c r="A377" s="82"/>
      <c r="B377" s="77"/>
      <c r="C377" s="41"/>
      <c r="D377" s="40"/>
      <c r="E377" s="41"/>
      <c r="F377" s="40"/>
      <c r="G377" s="41"/>
      <c r="H377" s="40"/>
      <c r="I377" s="36"/>
      <c r="J377" s="40"/>
      <c r="K377" s="36"/>
      <c r="L377" s="40"/>
      <c r="M377" s="36"/>
      <c r="N377" s="43"/>
      <c r="O377" s="44"/>
      <c r="P377" s="69" t="s">
        <v>1673</v>
      </c>
      <c r="Q377" s="88" t="s">
        <v>1676</v>
      </c>
      <c r="R377" s="23"/>
    </row>
    <row r="378" spans="1:18" ht="36.75" thickBot="1" x14ac:dyDescent="0.3">
      <c r="A378" s="82"/>
      <c r="B378" s="77"/>
      <c r="C378" s="41"/>
      <c r="D378" s="40"/>
      <c r="E378" s="41"/>
      <c r="F378" s="40"/>
      <c r="G378" s="41"/>
      <c r="H378" s="40"/>
      <c r="I378" s="36"/>
      <c r="J378" s="40"/>
      <c r="K378" s="36"/>
      <c r="L378" s="40"/>
      <c r="M378" s="36"/>
      <c r="N378" s="43"/>
      <c r="O378" s="44"/>
      <c r="P378" s="69" t="s">
        <v>1674</v>
      </c>
      <c r="Q378" s="88" t="s">
        <v>1152</v>
      </c>
      <c r="R378" s="23"/>
    </row>
    <row r="379" spans="1:18" ht="36.75" thickBot="1" x14ac:dyDescent="0.3">
      <c r="A379" s="82"/>
      <c r="B379" s="77" t="s">
        <v>3725</v>
      </c>
      <c r="C379" s="41">
        <v>153.9</v>
      </c>
      <c r="D379" s="40">
        <v>153.9</v>
      </c>
      <c r="E379" s="41">
        <v>552.6</v>
      </c>
      <c r="F379" s="40">
        <v>552.6</v>
      </c>
      <c r="G379" s="41">
        <v>552.6</v>
      </c>
      <c r="H379" s="40">
        <v>552.6</v>
      </c>
      <c r="I379" s="36"/>
      <c r="J379" s="40"/>
      <c r="K379" s="36"/>
      <c r="L379" s="40"/>
      <c r="M379" s="36"/>
      <c r="N379" s="43">
        <v>3735.2303899999997</v>
      </c>
      <c r="O379" s="44">
        <v>2865.3336600000002</v>
      </c>
      <c r="P379" s="69" t="s">
        <v>1677</v>
      </c>
      <c r="Q379" s="88" t="s">
        <v>1617</v>
      </c>
      <c r="R379" s="23"/>
    </row>
    <row r="380" spans="1:18" ht="36.75" thickBot="1" x14ac:dyDescent="0.3">
      <c r="A380" s="82"/>
      <c r="B380" s="77"/>
      <c r="C380" s="41"/>
      <c r="D380" s="40"/>
      <c r="E380" s="41"/>
      <c r="F380" s="40"/>
      <c r="G380" s="41"/>
      <c r="H380" s="40"/>
      <c r="I380" s="36"/>
      <c r="J380" s="40"/>
      <c r="K380" s="36"/>
      <c r="L380" s="40"/>
      <c r="M380" s="36"/>
      <c r="N380" s="43"/>
      <c r="O380" s="44"/>
      <c r="P380" s="69" t="s">
        <v>1678</v>
      </c>
      <c r="Q380" s="88" t="s">
        <v>1615</v>
      </c>
      <c r="R380" s="23"/>
    </row>
    <row r="381" spans="1:18" ht="24.75" customHeight="1" thickBot="1" x14ac:dyDescent="0.3">
      <c r="A381" s="82"/>
      <c r="B381" s="77"/>
      <c r="C381" s="41"/>
      <c r="D381" s="40"/>
      <c r="E381" s="41"/>
      <c r="F381" s="40"/>
      <c r="G381" s="41"/>
      <c r="H381" s="40"/>
      <c r="I381" s="36"/>
      <c r="J381" s="40"/>
      <c r="K381" s="36"/>
      <c r="L381" s="40"/>
      <c r="M381" s="36"/>
      <c r="N381" s="43"/>
      <c r="O381" s="44"/>
      <c r="P381" s="69" t="s">
        <v>1679</v>
      </c>
      <c r="Q381" s="88" t="s">
        <v>1617</v>
      </c>
      <c r="R381" s="23"/>
    </row>
    <row r="382" spans="1:18" ht="36.75" thickBot="1" x14ac:dyDescent="0.3">
      <c r="A382" s="82"/>
      <c r="B382" s="77" t="s">
        <v>3726</v>
      </c>
      <c r="C382" s="41">
        <v>56.4</v>
      </c>
      <c r="D382" s="40">
        <v>56.4</v>
      </c>
      <c r="E382" s="41">
        <v>350.4</v>
      </c>
      <c r="F382" s="40">
        <v>350.4</v>
      </c>
      <c r="G382" s="41">
        <v>350.4</v>
      </c>
      <c r="H382" s="40">
        <v>350.4</v>
      </c>
      <c r="I382" s="36"/>
      <c r="J382" s="40"/>
      <c r="K382" s="36"/>
      <c r="L382" s="40"/>
      <c r="M382" s="36"/>
      <c r="N382" s="43">
        <v>14408.553089999999</v>
      </c>
      <c r="O382" s="44">
        <v>15276.953010000001</v>
      </c>
      <c r="P382" s="69" t="s">
        <v>1680</v>
      </c>
      <c r="Q382" s="88" t="s">
        <v>1681</v>
      </c>
      <c r="R382" s="23"/>
    </row>
    <row r="383" spans="1:18" ht="16.5" thickBot="1" x14ac:dyDescent="0.3">
      <c r="A383" s="82"/>
      <c r="B383" s="77" t="s">
        <v>3727</v>
      </c>
      <c r="C383" s="41">
        <v>27.6</v>
      </c>
      <c r="D383" s="40">
        <v>27.6</v>
      </c>
      <c r="E383" s="41">
        <v>27.6</v>
      </c>
      <c r="F383" s="40">
        <v>27.6</v>
      </c>
      <c r="G383" s="41">
        <v>27.6</v>
      </c>
      <c r="H383" s="40">
        <v>27.6</v>
      </c>
      <c r="I383" s="36"/>
      <c r="J383" s="40"/>
      <c r="K383" s="36"/>
      <c r="L383" s="40"/>
      <c r="M383" s="36"/>
      <c r="N383" s="43">
        <v>4304.9635099999996</v>
      </c>
      <c r="O383" s="44">
        <v>4609.1380300000001</v>
      </c>
      <c r="P383" s="69" t="s">
        <v>1682</v>
      </c>
      <c r="Q383" s="88" t="s">
        <v>1683</v>
      </c>
      <c r="R383" s="23"/>
    </row>
    <row r="384" spans="1:18" ht="36.75" thickBot="1" x14ac:dyDescent="0.3">
      <c r="A384" s="82"/>
      <c r="B384" s="77"/>
      <c r="C384" s="41"/>
      <c r="D384" s="40"/>
      <c r="E384" s="41"/>
      <c r="F384" s="40"/>
      <c r="G384" s="41"/>
      <c r="H384" s="40"/>
      <c r="I384" s="36"/>
      <c r="J384" s="40"/>
      <c r="K384" s="36"/>
      <c r="L384" s="40"/>
      <c r="M384" s="36"/>
      <c r="N384" s="43"/>
      <c r="O384" s="44"/>
      <c r="P384" s="69" t="s">
        <v>1684</v>
      </c>
      <c r="Q384" s="88" t="s">
        <v>1685</v>
      </c>
      <c r="R384" s="23"/>
    </row>
    <row r="385" spans="1:18" ht="24.75" thickBot="1" x14ac:dyDescent="0.3">
      <c r="A385" s="82"/>
      <c r="B385" s="77" t="s">
        <v>3728</v>
      </c>
      <c r="C385" s="41">
        <v>56.8</v>
      </c>
      <c r="D385" s="40">
        <v>56.8</v>
      </c>
      <c r="E385" s="41">
        <v>912.5</v>
      </c>
      <c r="F385" s="40">
        <v>912.5</v>
      </c>
      <c r="G385" s="41">
        <v>912.5</v>
      </c>
      <c r="H385" s="40">
        <v>912.5</v>
      </c>
      <c r="I385" s="36"/>
      <c r="J385" s="40"/>
      <c r="K385" s="36"/>
      <c r="L385" s="40"/>
      <c r="M385" s="36"/>
      <c r="N385" s="43">
        <v>12038.756530000001</v>
      </c>
      <c r="O385" s="44">
        <v>12295.086749999999</v>
      </c>
      <c r="P385" s="69" t="s">
        <v>1686</v>
      </c>
      <c r="Q385" s="88" t="s">
        <v>1687</v>
      </c>
      <c r="R385" s="23"/>
    </row>
    <row r="386" spans="1:18" ht="48.75" thickBot="1" x14ac:dyDescent="0.3">
      <c r="A386" s="82"/>
      <c r="B386" s="77" t="s">
        <v>3729</v>
      </c>
      <c r="C386" s="41">
        <v>155.1</v>
      </c>
      <c r="D386" s="40">
        <v>193</v>
      </c>
      <c r="E386" s="41">
        <v>7158.3</v>
      </c>
      <c r="F386" s="40">
        <v>7158.3</v>
      </c>
      <c r="G386" s="41">
        <v>7158.3</v>
      </c>
      <c r="H386" s="40">
        <v>7158.3</v>
      </c>
      <c r="I386" s="36"/>
      <c r="J386" s="40"/>
      <c r="K386" s="36"/>
      <c r="L386" s="40"/>
      <c r="M386" s="36"/>
      <c r="N386" s="43">
        <v>19508.304620000003</v>
      </c>
      <c r="O386" s="44">
        <v>17817.272510000003</v>
      </c>
      <c r="P386" s="69" t="s">
        <v>1688</v>
      </c>
      <c r="Q386" s="88" t="s">
        <v>1692</v>
      </c>
      <c r="R386" s="23"/>
    </row>
    <row r="387" spans="1:18" ht="24.75" thickBot="1" x14ac:dyDescent="0.3">
      <c r="A387" s="82"/>
      <c r="B387" s="77"/>
      <c r="C387" s="41"/>
      <c r="D387" s="40"/>
      <c r="E387" s="41"/>
      <c r="F387" s="40"/>
      <c r="G387" s="41"/>
      <c r="H387" s="40"/>
      <c r="I387" s="36"/>
      <c r="J387" s="40"/>
      <c r="K387" s="36"/>
      <c r="L387" s="40"/>
      <c r="M387" s="36"/>
      <c r="N387" s="43"/>
      <c r="O387" s="44"/>
      <c r="P387" s="69" t="s">
        <v>1689</v>
      </c>
      <c r="Q387" s="88" t="s">
        <v>1683</v>
      </c>
      <c r="R387" s="23"/>
    </row>
    <row r="388" spans="1:18" ht="48.75" thickBot="1" x14ac:dyDescent="0.3">
      <c r="A388" s="82"/>
      <c r="B388" s="77"/>
      <c r="C388" s="41"/>
      <c r="D388" s="40"/>
      <c r="E388" s="41"/>
      <c r="F388" s="40"/>
      <c r="G388" s="41"/>
      <c r="H388" s="40"/>
      <c r="I388" s="36"/>
      <c r="J388" s="40"/>
      <c r="K388" s="36"/>
      <c r="L388" s="40"/>
      <c r="M388" s="36"/>
      <c r="N388" s="43"/>
      <c r="O388" s="44"/>
      <c r="P388" s="69" t="s">
        <v>1690</v>
      </c>
      <c r="Q388" s="88" t="s">
        <v>1683</v>
      </c>
      <c r="R388" s="23"/>
    </row>
    <row r="389" spans="1:18" ht="36.75" thickBot="1" x14ac:dyDescent="0.3">
      <c r="A389" s="82"/>
      <c r="B389" s="77"/>
      <c r="C389" s="41"/>
      <c r="D389" s="40"/>
      <c r="E389" s="41"/>
      <c r="F389" s="40"/>
      <c r="G389" s="41"/>
      <c r="H389" s="40"/>
      <c r="I389" s="36"/>
      <c r="J389" s="40"/>
      <c r="K389" s="36"/>
      <c r="L389" s="40"/>
      <c r="M389" s="36"/>
      <c r="N389" s="43"/>
      <c r="O389" s="44"/>
      <c r="P389" s="69" t="s">
        <v>1691</v>
      </c>
      <c r="Q389" s="88" t="s">
        <v>1683</v>
      </c>
      <c r="R389" s="23"/>
    </row>
    <row r="390" spans="1:18" ht="36.75" thickBot="1" x14ac:dyDescent="0.3">
      <c r="A390" s="82"/>
      <c r="B390" s="77" t="s">
        <v>3730</v>
      </c>
      <c r="C390" s="41">
        <v>13.7</v>
      </c>
      <c r="D390" s="40">
        <v>13.7</v>
      </c>
      <c r="E390" s="41">
        <v>27.9</v>
      </c>
      <c r="F390" s="40">
        <v>27.9</v>
      </c>
      <c r="G390" s="41">
        <v>27.9</v>
      </c>
      <c r="H390" s="40">
        <v>27.9</v>
      </c>
      <c r="I390" s="36"/>
      <c r="J390" s="40"/>
      <c r="K390" s="36"/>
      <c r="L390" s="40"/>
      <c r="M390" s="36"/>
      <c r="N390" s="43">
        <v>2601.0211300000001</v>
      </c>
      <c r="O390" s="44">
        <v>2477.1563500000002</v>
      </c>
      <c r="P390" s="69" t="s">
        <v>1693</v>
      </c>
      <c r="Q390" s="88" t="s">
        <v>1695</v>
      </c>
      <c r="R390" s="23"/>
    </row>
    <row r="391" spans="1:18" ht="36.75" thickBot="1" x14ac:dyDescent="0.3">
      <c r="A391" s="82"/>
      <c r="B391" s="77"/>
      <c r="C391" s="41"/>
      <c r="D391" s="40"/>
      <c r="E391" s="41"/>
      <c r="F391" s="40"/>
      <c r="G391" s="41"/>
      <c r="H391" s="40"/>
      <c r="I391" s="36"/>
      <c r="J391" s="40"/>
      <c r="K391" s="36"/>
      <c r="L391" s="40"/>
      <c r="M391" s="36"/>
      <c r="N391" s="43"/>
      <c r="O391" s="44"/>
      <c r="P391" s="69" t="s">
        <v>1694</v>
      </c>
      <c r="Q391" s="88" t="s">
        <v>1695</v>
      </c>
      <c r="R391" s="23"/>
    </row>
    <row r="392" spans="1:18" ht="24.75" thickBot="1" x14ac:dyDescent="0.3">
      <c r="A392" s="82"/>
      <c r="B392" s="77" t="s">
        <v>3731</v>
      </c>
      <c r="C392" s="41">
        <v>500</v>
      </c>
      <c r="D392" s="40">
        <v>5197.3</v>
      </c>
      <c r="E392" s="41">
        <v>19214.5</v>
      </c>
      <c r="F392" s="40">
        <v>19214.5</v>
      </c>
      <c r="G392" s="41">
        <v>19214.5</v>
      </c>
      <c r="H392" s="40">
        <v>19214.5</v>
      </c>
      <c r="I392" s="36"/>
      <c r="J392" s="40"/>
      <c r="K392" s="36"/>
      <c r="L392" s="40"/>
      <c r="M392" s="36"/>
      <c r="N392" s="43">
        <v>154074.11665000001</v>
      </c>
      <c r="O392" s="44">
        <v>160455.80286</v>
      </c>
      <c r="P392" s="69" t="s">
        <v>1696</v>
      </c>
      <c r="Q392" s="88" t="s">
        <v>1698</v>
      </c>
      <c r="R392" s="23"/>
    </row>
    <row r="393" spans="1:18" ht="24.75" thickBot="1" x14ac:dyDescent="0.3">
      <c r="A393" s="82"/>
      <c r="B393" s="77"/>
      <c r="C393" s="41"/>
      <c r="D393" s="40"/>
      <c r="E393" s="41"/>
      <c r="F393" s="40"/>
      <c r="G393" s="41"/>
      <c r="H393" s="40"/>
      <c r="I393" s="36"/>
      <c r="J393" s="40"/>
      <c r="K393" s="36"/>
      <c r="L393" s="40"/>
      <c r="M393" s="36"/>
      <c r="N393" s="43"/>
      <c r="O393" s="44"/>
      <c r="P393" s="69" t="s">
        <v>1697</v>
      </c>
      <c r="Q393" s="88" t="s">
        <v>1699</v>
      </c>
      <c r="R393" s="23"/>
    </row>
    <row r="394" spans="1:18" ht="48.75" thickBot="1" x14ac:dyDescent="0.3">
      <c r="A394" s="82"/>
      <c r="B394" s="77" t="s">
        <v>3732</v>
      </c>
      <c r="C394" s="41">
        <v>11.7</v>
      </c>
      <c r="D394" s="40">
        <v>-26.2</v>
      </c>
      <c r="E394" s="41">
        <v>3293.8</v>
      </c>
      <c r="F394" s="40">
        <v>3293.8</v>
      </c>
      <c r="G394" s="41">
        <v>3293.8</v>
      </c>
      <c r="H394" s="40">
        <v>3293.8</v>
      </c>
      <c r="I394" s="36"/>
      <c r="J394" s="40"/>
      <c r="K394" s="36"/>
      <c r="L394" s="40"/>
      <c r="M394" s="36"/>
      <c r="N394" s="43">
        <v>108170.56147000002</v>
      </c>
      <c r="O394" s="44">
        <v>113955.91084</v>
      </c>
      <c r="P394" s="69" t="s">
        <v>1700</v>
      </c>
      <c r="Q394" s="88" t="s">
        <v>1154</v>
      </c>
      <c r="R394" s="23"/>
    </row>
    <row r="395" spans="1:18" ht="48.75" thickBot="1" x14ac:dyDescent="0.3">
      <c r="A395" s="82"/>
      <c r="B395" s="77"/>
      <c r="C395" s="41"/>
      <c r="D395" s="40"/>
      <c r="E395" s="41"/>
      <c r="F395" s="40"/>
      <c r="G395" s="41"/>
      <c r="H395" s="40"/>
      <c r="I395" s="36"/>
      <c r="J395" s="40"/>
      <c r="K395" s="36"/>
      <c r="L395" s="40"/>
      <c r="M395" s="36"/>
      <c r="N395" s="43"/>
      <c r="O395" s="44"/>
      <c r="P395" s="69" t="s">
        <v>1701</v>
      </c>
      <c r="Q395" s="88" t="s">
        <v>1154</v>
      </c>
      <c r="R395" s="23"/>
    </row>
    <row r="396" spans="1:18" ht="48.75" thickBot="1" x14ac:dyDescent="0.3">
      <c r="A396" s="82"/>
      <c r="B396" s="77"/>
      <c r="C396" s="41"/>
      <c r="D396" s="40"/>
      <c r="E396" s="41"/>
      <c r="F396" s="40"/>
      <c r="G396" s="41"/>
      <c r="H396" s="40"/>
      <c r="I396" s="36"/>
      <c r="J396" s="40"/>
      <c r="K396" s="36"/>
      <c r="L396" s="40"/>
      <c r="M396" s="36"/>
      <c r="N396" s="43"/>
      <c r="O396" s="44"/>
      <c r="P396" s="69" t="s">
        <v>1702</v>
      </c>
      <c r="Q396" s="88" t="s">
        <v>1698</v>
      </c>
      <c r="R396" s="23"/>
    </row>
    <row r="397" spans="1:18" ht="48.75" thickBot="1" x14ac:dyDescent="0.3">
      <c r="A397" s="82"/>
      <c r="B397" s="77"/>
      <c r="C397" s="41"/>
      <c r="D397" s="40"/>
      <c r="E397" s="41"/>
      <c r="F397" s="40"/>
      <c r="G397" s="41"/>
      <c r="H397" s="40"/>
      <c r="I397" s="36"/>
      <c r="J397" s="40"/>
      <c r="K397" s="36"/>
      <c r="L397" s="40"/>
      <c r="M397" s="36"/>
      <c r="N397" s="43"/>
      <c r="O397" s="44"/>
      <c r="P397" s="69" t="s">
        <v>1703</v>
      </c>
      <c r="Q397" s="88" t="s">
        <v>1698</v>
      </c>
      <c r="R397" s="23"/>
    </row>
    <row r="398" spans="1:18" ht="36.75" thickBot="1" x14ac:dyDescent="0.3">
      <c r="A398" s="82"/>
      <c r="B398" s="77" t="s">
        <v>3733</v>
      </c>
      <c r="C398" s="41">
        <v>45.3</v>
      </c>
      <c r="D398" s="40">
        <v>45.3</v>
      </c>
      <c r="E398" s="41">
        <v>83.8</v>
      </c>
      <c r="F398" s="40">
        <v>83.8</v>
      </c>
      <c r="G398" s="41">
        <v>83.8</v>
      </c>
      <c r="H398" s="40">
        <v>83.8</v>
      </c>
      <c r="I398" s="36"/>
      <c r="J398" s="40"/>
      <c r="K398" s="36"/>
      <c r="L398" s="40"/>
      <c r="M398" s="36"/>
      <c r="N398" s="43">
        <v>6334.3803099999996</v>
      </c>
      <c r="O398" s="44">
        <v>7114.2818799999995</v>
      </c>
      <c r="P398" s="69" t="s">
        <v>1704</v>
      </c>
      <c r="Q398" s="88" t="s">
        <v>1707</v>
      </c>
      <c r="R398" s="23"/>
    </row>
    <row r="399" spans="1:18" ht="36.75" thickBot="1" x14ac:dyDescent="0.3">
      <c r="A399" s="82"/>
      <c r="B399" s="77"/>
      <c r="C399" s="41"/>
      <c r="D399" s="40"/>
      <c r="E399" s="41"/>
      <c r="F399" s="40"/>
      <c r="G399" s="41"/>
      <c r="H399" s="40"/>
      <c r="I399" s="36"/>
      <c r="J399" s="40"/>
      <c r="K399" s="36"/>
      <c r="L399" s="40"/>
      <c r="M399" s="36"/>
      <c r="N399" s="43"/>
      <c r="O399" s="44"/>
      <c r="P399" s="69" t="s">
        <v>1705</v>
      </c>
      <c r="Q399" s="88" t="s">
        <v>1698</v>
      </c>
      <c r="R399" s="23"/>
    </row>
    <row r="400" spans="1:18" ht="36.75" thickBot="1" x14ac:dyDescent="0.3">
      <c r="A400" s="82"/>
      <c r="B400" s="77"/>
      <c r="C400" s="41"/>
      <c r="D400" s="40"/>
      <c r="E400" s="41"/>
      <c r="F400" s="40"/>
      <c r="G400" s="41"/>
      <c r="H400" s="40"/>
      <c r="I400" s="36"/>
      <c r="J400" s="40"/>
      <c r="K400" s="36"/>
      <c r="L400" s="40"/>
      <c r="M400" s="36"/>
      <c r="N400" s="43"/>
      <c r="O400" s="44"/>
      <c r="P400" s="69" t="s">
        <v>1706</v>
      </c>
      <c r="Q400" s="88" t="s">
        <v>1683</v>
      </c>
      <c r="R400" s="23"/>
    </row>
    <row r="401" spans="1:18" ht="24.75" thickBot="1" x14ac:dyDescent="0.3">
      <c r="A401" s="82"/>
      <c r="B401" s="77" t="s">
        <v>3734</v>
      </c>
      <c r="C401" s="41">
        <v>97.5</v>
      </c>
      <c r="D401" s="40">
        <v>97.5</v>
      </c>
      <c r="E401" s="41">
        <v>97.5</v>
      </c>
      <c r="F401" s="40">
        <v>97.5</v>
      </c>
      <c r="G401" s="41">
        <v>97.5</v>
      </c>
      <c r="H401" s="40">
        <v>97.5</v>
      </c>
      <c r="I401" s="36"/>
      <c r="J401" s="40"/>
      <c r="K401" s="36"/>
      <c r="L401" s="40"/>
      <c r="M401" s="36"/>
      <c r="N401" s="43">
        <v>14871.652900000003</v>
      </c>
      <c r="O401" s="44">
        <v>14462.579870000001</v>
      </c>
      <c r="P401" s="69" t="s">
        <v>1708</v>
      </c>
      <c r="Q401" s="88" t="s">
        <v>1712</v>
      </c>
      <c r="R401" s="23"/>
    </row>
    <row r="402" spans="1:18" ht="36.75" thickBot="1" x14ac:dyDescent="0.3">
      <c r="A402" s="82"/>
      <c r="B402" s="77"/>
      <c r="C402" s="41"/>
      <c r="D402" s="40"/>
      <c r="E402" s="41"/>
      <c r="F402" s="40"/>
      <c r="G402" s="41"/>
      <c r="H402" s="40"/>
      <c r="I402" s="36"/>
      <c r="J402" s="40"/>
      <c r="K402" s="36"/>
      <c r="L402" s="40"/>
      <c r="M402" s="36"/>
      <c r="N402" s="43"/>
      <c r="O402" s="44"/>
      <c r="P402" s="69" t="s">
        <v>1709</v>
      </c>
      <c r="Q402" s="88" t="s">
        <v>1713</v>
      </c>
      <c r="R402" s="23"/>
    </row>
    <row r="403" spans="1:18" ht="36.75" thickBot="1" x14ac:dyDescent="0.3">
      <c r="A403" s="82"/>
      <c r="B403" s="77"/>
      <c r="C403" s="41"/>
      <c r="D403" s="40"/>
      <c r="E403" s="41"/>
      <c r="F403" s="40"/>
      <c r="G403" s="41"/>
      <c r="H403" s="40"/>
      <c r="I403" s="36"/>
      <c r="J403" s="40"/>
      <c r="K403" s="36"/>
      <c r="L403" s="40"/>
      <c r="M403" s="36"/>
      <c r="N403" s="43"/>
      <c r="O403" s="44"/>
      <c r="P403" s="69" t="s">
        <v>1710</v>
      </c>
      <c r="Q403" s="88" t="s">
        <v>1714</v>
      </c>
      <c r="R403" s="23"/>
    </row>
    <row r="404" spans="1:18" ht="24.75" thickBot="1" x14ac:dyDescent="0.3">
      <c r="A404" s="82"/>
      <c r="B404" s="77"/>
      <c r="C404" s="41"/>
      <c r="D404" s="40"/>
      <c r="E404" s="41"/>
      <c r="F404" s="40"/>
      <c r="G404" s="41"/>
      <c r="H404" s="40"/>
      <c r="I404" s="36"/>
      <c r="J404" s="40"/>
      <c r="K404" s="36"/>
      <c r="L404" s="40"/>
      <c r="M404" s="36"/>
      <c r="N404" s="43"/>
      <c r="O404" s="44"/>
      <c r="P404" s="69" t="s">
        <v>1711</v>
      </c>
      <c r="Q404" s="88" t="s">
        <v>1715</v>
      </c>
      <c r="R404" s="23"/>
    </row>
    <row r="405" spans="1:18" ht="36.75" thickBot="1" x14ac:dyDescent="0.3">
      <c r="A405" s="82"/>
      <c r="B405" s="77" t="s">
        <v>3735</v>
      </c>
      <c r="C405" s="41">
        <v>1.3</v>
      </c>
      <c r="D405" s="40">
        <v>1.3</v>
      </c>
      <c r="E405" s="41">
        <v>1.3</v>
      </c>
      <c r="F405" s="40">
        <v>1.3</v>
      </c>
      <c r="G405" s="41">
        <v>1.3</v>
      </c>
      <c r="H405" s="40">
        <v>1.3</v>
      </c>
      <c r="I405" s="36"/>
      <c r="J405" s="40"/>
      <c r="K405" s="36"/>
      <c r="L405" s="40"/>
      <c r="M405" s="36"/>
      <c r="N405" s="43">
        <v>6830.0837899999997</v>
      </c>
      <c r="O405" s="44">
        <v>5248.0097300000016</v>
      </c>
      <c r="P405" s="69" t="s">
        <v>1716</v>
      </c>
      <c r="Q405" s="88" t="s">
        <v>1719</v>
      </c>
      <c r="R405" s="23"/>
    </row>
    <row r="406" spans="1:18" ht="36.75" thickBot="1" x14ac:dyDescent="0.3">
      <c r="A406" s="82"/>
      <c r="B406" s="77"/>
      <c r="C406" s="41"/>
      <c r="D406" s="40"/>
      <c r="E406" s="41"/>
      <c r="F406" s="40"/>
      <c r="G406" s="41"/>
      <c r="H406" s="40"/>
      <c r="I406" s="36"/>
      <c r="J406" s="40"/>
      <c r="K406" s="36"/>
      <c r="L406" s="40"/>
      <c r="M406" s="36"/>
      <c r="N406" s="43"/>
      <c r="O406" s="44"/>
      <c r="P406" s="69" t="s">
        <v>1717</v>
      </c>
      <c r="Q406" s="88" t="s">
        <v>1720</v>
      </c>
      <c r="R406" s="23"/>
    </row>
    <row r="407" spans="1:18" ht="24.75" thickBot="1" x14ac:dyDescent="0.3">
      <c r="A407" s="82"/>
      <c r="B407" s="77"/>
      <c r="C407" s="41"/>
      <c r="D407" s="40"/>
      <c r="E407" s="41"/>
      <c r="F407" s="40"/>
      <c r="G407" s="41"/>
      <c r="H407" s="40"/>
      <c r="I407" s="36"/>
      <c r="J407" s="40"/>
      <c r="K407" s="36"/>
      <c r="L407" s="40"/>
      <c r="M407" s="36"/>
      <c r="N407" s="43"/>
      <c r="O407" s="44"/>
      <c r="P407" s="69" t="s">
        <v>1718</v>
      </c>
      <c r="Q407" s="88" t="s">
        <v>1715</v>
      </c>
      <c r="R407" s="23"/>
    </row>
    <row r="408" spans="1:18" ht="16.5" thickBot="1" x14ac:dyDescent="0.3">
      <c r="A408" s="82"/>
      <c r="B408" s="75" t="s">
        <v>1122</v>
      </c>
      <c r="C408" s="41">
        <v>510.6</v>
      </c>
      <c r="D408" s="40">
        <v>1510.6</v>
      </c>
      <c r="E408" s="41">
        <v>5042.8</v>
      </c>
      <c r="F408" s="40">
        <v>5042.8</v>
      </c>
      <c r="G408" s="41">
        <v>5042.8</v>
      </c>
      <c r="H408" s="40">
        <v>5042.8</v>
      </c>
      <c r="I408" s="36"/>
      <c r="J408" s="40"/>
      <c r="K408" s="36"/>
      <c r="L408" s="40"/>
      <c r="M408" s="36"/>
      <c r="N408" s="43">
        <v>124770.28472000001</v>
      </c>
      <c r="O408" s="44">
        <v>155476.43607000003</v>
      </c>
      <c r="P408" s="104" t="s">
        <v>2422</v>
      </c>
      <c r="Q408" s="99" t="s">
        <v>2422</v>
      </c>
      <c r="R408" s="23"/>
    </row>
    <row r="409" spans="1:18" ht="16.5" customHeight="1" thickBot="1" x14ac:dyDescent="0.3">
      <c r="A409" s="147" t="s">
        <v>2577</v>
      </c>
      <c r="B409" s="148"/>
      <c r="C409" s="6">
        <f>SUM(C410:C423)</f>
        <v>87297</v>
      </c>
      <c r="D409" s="6">
        <f t="shared" ref="D409:H409" si="24">SUM(D410:D423)</f>
        <v>144481</v>
      </c>
      <c r="E409" s="6">
        <f t="shared" si="24"/>
        <v>197090</v>
      </c>
      <c r="F409" s="6">
        <f t="shared" si="24"/>
        <v>197090</v>
      </c>
      <c r="G409" s="6">
        <f t="shared" si="24"/>
        <v>197090</v>
      </c>
      <c r="H409" s="6">
        <f t="shared" si="24"/>
        <v>197090</v>
      </c>
      <c r="I409" s="156" t="s">
        <v>3903</v>
      </c>
      <c r="J409" s="156"/>
      <c r="K409" s="156"/>
      <c r="L409" s="156"/>
      <c r="M409" s="156"/>
      <c r="N409" s="6">
        <f>SUM(N410:N423)</f>
        <v>870897.10606000014</v>
      </c>
      <c r="O409" s="6">
        <f>SUM(O410:O423)</f>
        <v>946744.60958000016</v>
      </c>
      <c r="P409" s="98"/>
      <c r="Q409" s="98"/>
      <c r="R409" s="4"/>
    </row>
    <row r="410" spans="1:18" ht="36.75" thickBot="1" x14ac:dyDescent="0.3">
      <c r="A410" s="82"/>
      <c r="B410" s="77" t="s">
        <v>3736</v>
      </c>
      <c r="C410" s="41">
        <v>12650</v>
      </c>
      <c r="D410" s="40">
        <v>12650</v>
      </c>
      <c r="E410" s="41">
        <v>12650</v>
      </c>
      <c r="F410" s="40">
        <v>12650</v>
      </c>
      <c r="G410" s="41">
        <v>12650</v>
      </c>
      <c r="H410" s="40">
        <v>12650</v>
      </c>
      <c r="I410" s="36"/>
      <c r="J410" s="40"/>
      <c r="K410" s="36"/>
      <c r="L410" s="40"/>
      <c r="M410" s="36"/>
      <c r="N410" s="43">
        <v>39456.416010000008</v>
      </c>
      <c r="O410" s="44">
        <v>47279.974009999998</v>
      </c>
      <c r="P410" s="69" t="s">
        <v>3360</v>
      </c>
      <c r="Q410" s="88" t="s">
        <v>3361</v>
      </c>
      <c r="R410" s="23"/>
    </row>
    <row r="411" spans="1:18" ht="48.75" thickBot="1" x14ac:dyDescent="0.3">
      <c r="A411" s="82"/>
      <c r="B411" s="77" t="s">
        <v>3737</v>
      </c>
      <c r="C411" s="41">
        <v>36470</v>
      </c>
      <c r="D411" s="40">
        <v>65411</v>
      </c>
      <c r="E411" s="41">
        <v>68258</v>
      </c>
      <c r="F411" s="40">
        <v>68258</v>
      </c>
      <c r="G411" s="41">
        <v>68258</v>
      </c>
      <c r="H411" s="40">
        <v>68258</v>
      </c>
      <c r="I411" s="36"/>
      <c r="J411" s="40"/>
      <c r="K411" s="36"/>
      <c r="L411" s="40"/>
      <c r="M411" s="36"/>
      <c r="N411" s="43">
        <v>302556.37416000001</v>
      </c>
      <c r="O411" s="44">
        <v>354380.48193000007</v>
      </c>
      <c r="P411" s="69" t="s">
        <v>3362</v>
      </c>
      <c r="Q411" s="88" t="s">
        <v>3363</v>
      </c>
      <c r="R411" s="23"/>
    </row>
    <row r="412" spans="1:18" ht="24.75" thickBot="1" x14ac:dyDescent="0.3">
      <c r="A412" s="82"/>
      <c r="B412" s="77"/>
      <c r="C412" s="41"/>
      <c r="D412" s="40"/>
      <c r="E412" s="41"/>
      <c r="F412" s="40"/>
      <c r="G412" s="41"/>
      <c r="H412" s="40"/>
      <c r="I412" s="36"/>
      <c r="J412" s="40"/>
      <c r="K412" s="36"/>
      <c r="L412" s="40"/>
      <c r="M412" s="36"/>
      <c r="N412" s="43"/>
      <c r="O412" s="44"/>
      <c r="P412" s="69" t="s">
        <v>3364</v>
      </c>
      <c r="Q412" s="88" t="s">
        <v>3365</v>
      </c>
      <c r="R412" s="23"/>
    </row>
    <row r="413" spans="1:18" ht="48.75" thickBot="1" x14ac:dyDescent="0.3">
      <c r="A413" s="82"/>
      <c r="B413" s="77" t="s">
        <v>3738</v>
      </c>
      <c r="C413" s="41">
        <v>12475</v>
      </c>
      <c r="D413" s="40">
        <v>21639</v>
      </c>
      <c r="E413" s="41">
        <v>25447</v>
      </c>
      <c r="F413" s="40">
        <v>25447</v>
      </c>
      <c r="G413" s="41">
        <v>25447</v>
      </c>
      <c r="H413" s="40">
        <v>25447</v>
      </c>
      <c r="I413" s="36"/>
      <c r="J413" s="40"/>
      <c r="K413" s="36"/>
      <c r="L413" s="40"/>
      <c r="M413" s="36"/>
      <c r="N413" s="43">
        <v>72060.9709</v>
      </c>
      <c r="O413" s="44">
        <v>76120.437529999996</v>
      </c>
      <c r="P413" s="69" t="s">
        <v>3366</v>
      </c>
      <c r="Q413" s="88" t="s">
        <v>3367</v>
      </c>
      <c r="R413" s="23"/>
    </row>
    <row r="414" spans="1:18" ht="36.75" thickBot="1" x14ac:dyDescent="0.3">
      <c r="A414" s="82"/>
      <c r="B414" s="77"/>
      <c r="C414" s="41"/>
      <c r="D414" s="40"/>
      <c r="E414" s="41"/>
      <c r="F414" s="40"/>
      <c r="G414" s="41"/>
      <c r="H414" s="40"/>
      <c r="I414" s="36"/>
      <c r="J414" s="40"/>
      <c r="K414" s="36"/>
      <c r="L414" s="40"/>
      <c r="M414" s="36"/>
      <c r="N414" s="43"/>
      <c r="O414" s="44"/>
      <c r="P414" s="69" t="s">
        <v>3368</v>
      </c>
      <c r="Q414" s="88" t="s">
        <v>1721</v>
      </c>
      <c r="R414" s="23"/>
    </row>
    <row r="415" spans="1:18" ht="36.75" thickBot="1" x14ac:dyDescent="0.3">
      <c r="A415" s="82"/>
      <c r="B415" s="77"/>
      <c r="C415" s="41"/>
      <c r="D415" s="40"/>
      <c r="E415" s="41"/>
      <c r="F415" s="40"/>
      <c r="G415" s="41"/>
      <c r="H415" s="40"/>
      <c r="I415" s="36"/>
      <c r="J415" s="40"/>
      <c r="K415" s="36"/>
      <c r="L415" s="40"/>
      <c r="M415" s="36"/>
      <c r="N415" s="43"/>
      <c r="O415" s="44"/>
      <c r="P415" s="69" t="s">
        <v>3369</v>
      </c>
      <c r="Q415" s="88" t="s">
        <v>3370</v>
      </c>
      <c r="R415" s="23"/>
    </row>
    <row r="416" spans="1:18" ht="24.75" thickBot="1" x14ac:dyDescent="0.3">
      <c r="A416" s="82"/>
      <c r="B416" s="77" t="s">
        <v>3739</v>
      </c>
      <c r="C416" s="41">
        <v>1602</v>
      </c>
      <c r="D416" s="40">
        <v>3198</v>
      </c>
      <c r="E416" s="41">
        <v>4797</v>
      </c>
      <c r="F416" s="40">
        <v>4797</v>
      </c>
      <c r="G416" s="41">
        <v>4797</v>
      </c>
      <c r="H416" s="40">
        <v>4797</v>
      </c>
      <c r="I416" s="36"/>
      <c r="J416" s="40"/>
      <c r="K416" s="36"/>
      <c r="L416" s="40"/>
      <c r="M416" s="36"/>
      <c r="N416" s="43">
        <v>25410.565680000003</v>
      </c>
      <c r="O416" s="44">
        <v>25201.89171</v>
      </c>
      <c r="P416" s="69" t="s">
        <v>3371</v>
      </c>
      <c r="Q416" s="88" t="s">
        <v>1722</v>
      </c>
      <c r="R416" s="23"/>
    </row>
    <row r="417" spans="1:18" ht="24.75" thickBot="1" x14ac:dyDescent="0.3">
      <c r="A417" s="82"/>
      <c r="B417" s="77"/>
      <c r="C417" s="41"/>
      <c r="D417" s="40"/>
      <c r="E417" s="41"/>
      <c r="F417" s="40"/>
      <c r="G417" s="41"/>
      <c r="H417" s="40"/>
      <c r="I417" s="36"/>
      <c r="J417" s="40"/>
      <c r="K417" s="36"/>
      <c r="L417" s="40"/>
      <c r="M417" s="36"/>
      <c r="N417" s="43"/>
      <c r="O417" s="44"/>
      <c r="P417" s="69" t="s">
        <v>3372</v>
      </c>
      <c r="Q417" s="88" t="s">
        <v>1395</v>
      </c>
      <c r="R417" s="23"/>
    </row>
    <row r="418" spans="1:18" ht="24.75" thickBot="1" x14ac:dyDescent="0.3">
      <c r="A418" s="82"/>
      <c r="B418" s="77" t="s">
        <v>3740</v>
      </c>
      <c r="C418" s="41">
        <v>0</v>
      </c>
      <c r="D418" s="40">
        <v>0</v>
      </c>
      <c r="E418" s="41">
        <v>0</v>
      </c>
      <c r="F418" s="40">
        <v>0</v>
      </c>
      <c r="G418" s="41">
        <v>0</v>
      </c>
      <c r="H418" s="40">
        <v>0</v>
      </c>
      <c r="I418" s="36"/>
      <c r="J418" s="40"/>
      <c r="K418" s="36"/>
      <c r="L418" s="40"/>
      <c r="M418" s="36"/>
      <c r="N418" s="43">
        <v>13.000680000001564</v>
      </c>
      <c r="O418" s="44">
        <v>18706.678880000003</v>
      </c>
      <c r="P418" s="69" t="s">
        <v>3373</v>
      </c>
      <c r="Q418" s="88" t="s">
        <v>3374</v>
      </c>
      <c r="R418" s="23"/>
    </row>
    <row r="419" spans="1:18" ht="24.75" thickBot="1" x14ac:dyDescent="0.3">
      <c r="A419" s="82"/>
      <c r="B419" s="77"/>
      <c r="C419" s="41"/>
      <c r="D419" s="40"/>
      <c r="E419" s="41"/>
      <c r="F419" s="40"/>
      <c r="G419" s="41"/>
      <c r="H419" s="40"/>
      <c r="I419" s="36"/>
      <c r="J419" s="40"/>
      <c r="K419" s="36"/>
      <c r="L419" s="40"/>
      <c r="M419" s="36"/>
      <c r="N419" s="43"/>
      <c r="O419" s="44"/>
      <c r="P419" s="69" t="s">
        <v>3375</v>
      </c>
      <c r="Q419" s="88" t="s">
        <v>1397</v>
      </c>
      <c r="R419" s="23"/>
    </row>
    <row r="420" spans="1:18" ht="36.75" thickBot="1" x14ac:dyDescent="0.3">
      <c r="A420" s="82"/>
      <c r="B420" s="77" t="s">
        <v>3741</v>
      </c>
      <c r="C420" s="41">
        <v>5475</v>
      </c>
      <c r="D420" s="40">
        <v>12573</v>
      </c>
      <c r="E420" s="41">
        <v>36637</v>
      </c>
      <c r="F420" s="40">
        <v>36637</v>
      </c>
      <c r="G420" s="41">
        <v>36637</v>
      </c>
      <c r="H420" s="40">
        <v>36637</v>
      </c>
      <c r="I420" s="36"/>
      <c r="J420" s="40"/>
      <c r="K420" s="36"/>
      <c r="L420" s="40"/>
      <c r="M420" s="36"/>
      <c r="N420" s="43">
        <v>243499.27601000006</v>
      </c>
      <c r="O420" s="44">
        <v>280495.46673000004</v>
      </c>
      <c r="P420" s="69" t="s">
        <v>3376</v>
      </c>
      <c r="Q420" s="88" t="s">
        <v>1480</v>
      </c>
      <c r="R420" s="23"/>
    </row>
    <row r="421" spans="1:18" ht="36.75" thickBot="1" x14ac:dyDescent="0.3">
      <c r="A421" s="82"/>
      <c r="B421" s="77"/>
      <c r="C421" s="41"/>
      <c r="D421" s="40"/>
      <c r="E421" s="41"/>
      <c r="F421" s="40"/>
      <c r="G421" s="41"/>
      <c r="H421" s="40"/>
      <c r="I421" s="36"/>
      <c r="J421" s="40"/>
      <c r="K421" s="36"/>
      <c r="L421" s="40"/>
      <c r="M421" s="36"/>
      <c r="N421" s="43"/>
      <c r="O421" s="44"/>
      <c r="P421" s="69" t="s">
        <v>3377</v>
      </c>
      <c r="Q421" s="88" t="s">
        <v>1418</v>
      </c>
      <c r="R421" s="23"/>
    </row>
    <row r="422" spans="1:18" ht="16.5" thickBot="1" x14ac:dyDescent="0.3">
      <c r="A422" s="82"/>
      <c r="B422" s="77" t="s">
        <v>3742</v>
      </c>
      <c r="C422" s="41">
        <v>2917</v>
      </c>
      <c r="D422" s="40">
        <v>5825</v>
      </c>
      <c r="E422" s="41">
        <v>8737</v>
      </c>
      <c r="F422" s="40">
        <v>8737</v>
      </c>
      <c r="G422" s="41">
        <v>8737</v>
      </c>
      <c r="H422" s="40">
        <v>8737</v>
      </c>
      <c r="I422" s="36"/>
      <c r="J422" s="40"/>
      <c r="K422" s="36"/>
      <c r="L422" s="40"/>
      <c r="M422" s="36"/>
      <c r="N422" s="43">
        <v>102357.28260000001</v>
      </c>
      <c r="O422" s="44">
        <v>79858.212520000016</v>
      </c>
      <c r="P422" s="97" t="s">
        <v>3378</v>
      </c>
      <c r="Q422" s="88" t="s">
        <v>1397</v>
      </c>
      <c r="R422" s="23"/>
    </row>
    <row r="423" spans="1:18" ht="16.5" thickBot="1" x14ac:dyDescent="0.3">
      <c r="A423" s="82"/>
      <c r="B423" s="75" t="s">
        <v>1122</v>
      </c>
      <c r="C423" s="41">
        <v>15708</v>
      </c>
      <c r="D423" s="40">
        <v>23185</v>
      </c>
      <c r="E423" s="41">
        <v>40564</v>
      </c>
      <c r="F423" s="40">
        <v>40564</v>
      </c>
      <c r="G423" s="41">
        <v>40564</v>
      </c>
      <c r="H423" s="40">
        <v>40564</v>
      </c>
      <c r="I423" s="36"/>
      <c r="J423" s="40"/>
      <c r="K423" s="36"/>
      <c r="L423" s="40"/>
      <c r="M423" s="36"/>
      <c r="N423" s="43">
        <v>85543.220020000008</v>
      </c>
      <c r="O423" s="44">
        <v>64701.466270000004</v>
      </c>
      <c r="P423" s="104" t="s">
        <v>2422</v>
      </c>
      <c r="Q423" s="99" t="s">
        <v>2422</v>
      </c>
      <c r="R423" s="23"/>
    </row>
    <row r="424" spans="1:18" ht="16.5" customHeight="1" thickBot="1" x14ac:dyDescent="0.3">
      <c r="A424" s="147" t="s">
        <v>1987</v>
      </c>
      <c r="B424" s="148"/>
      <c r="C424" s="6">
        <f>SUM(C425:C442) -1</f>
        <v>152686</v>
      </c>
      <c r="D424" s="6">
        <f t="shared" ref="D424" si="25">SUM(D425:D442)</f>
        <v>191627</v>
      </c>
      <c r="E424" s="6">
        <f>SUM(E425:E442) +1</f>
        <v>319191</v>
      </c>
      <c r="F424" s="6">
        <f t="shared" ref="F424:H424" si="26">SUM(F425:F442) +1</f>
        <v>319191</v>
      </c>
      <c r="G424" s="6">
        <f t="shared" si="26"/>
        <v>319191</v>
      </c>
      <c r="H424" s="6">
        <f t="shared" si="26"/>
        <v>319191</v>
      </c>
      <c r="I424" s="156" t="s">
        <v>3903</v>
      </c>
      <c r="J424" s="156"/>
      <c r="K424" s="156"/>
      <c r="L424" s="156"/>
      <c r="M424" s="156"/>
      <c r="N424" s="6">
        <f>SUM(N425:N442)</f>
        <v>964525.6786499999</v>
      </c>
      <c r="O424" s="6">
        <f>SUM(O425:O442)</f>
        <v>1050337.8082699999</v>
      </c>
      <c r="P424" s="98"/>
      <c r="Q424" s="98"/>
      <c r="R424" s="4"/>
    </row>
    <row r="425" spans="1:18" ht="36.75" thickBot="1" x14ac:dyDescent="0.3">
      <c r="A425" s="82"/>
      <c r="B425" s="77" t="s">
        <v>2458</v>
      </c>
      <c r="C425" s="41">
        <v>40000</v>
      </c>
      <c r="D425" s="40">
        <v>40281</v>
      </c>
      <c r="E425" s="41">
        <v>40281</v>
      </c>
      <c r="F425" s="40">
        <v>40281</v>
      </c>
      <c r="G425" s="41">
        <v>40281</v>
      </c>
      <c r="H425" s="40">
        <v>40281</v>
      </c>
      <c r="I425" s="36"/>
      <c r="J425" s="40"/>
      <c r="K425" s="36"/>
      <c r="L425" s="40"/>
      <c r="M425" s="36"/>
      <c r="N425" s="43">
        <v>102927.26426</v>
      </c>
      <c r="O425" s="44">
        <v>176435.53182000003</v>
      </c>
      <c r="P425" s="69" t="s">
        <v>1988</v>
      </c>
      <c r="Q425" s="88" t="s">
        <v>2422</v>
      </c>
      <c r="R425" s="23"/>
    </row>
    <row r="426" spans="1:18" ht="24.75" thickBot="1" x14ac:dyDescent="0.3">
      <c r="A426" s="82"/>
      <c r="B426" s="77"/>
      <c r="C426" s="41"/>
      <c r="D426" s="40"/>
      <c r="E426" s="41"/>
      <c r="F426" s="40"/>
      <c r="G426" s="41"/>
      <c r="H426" s="40"/>
      <c r="I426" s="36"/>
      <c r="J426" s="40"/>
      <c r="K426" s="36"/>
      <c r="L426" s="40"/>
      <c r="M426" s="36"/>
      <c r="N426" s="43"/>
      <c r="O426" s="44"/>
      <c r="P426" s="69" t="s">
        <v>1989</v>
      </c>
      <c r="Q426" s="88" t="s">
        <v>2422</v>
      </c>
      <c r="R426" s="23"/>
    </row>
    <row r="427" spans="1:18" ht="24.75" thickBot="1" x14ac:dyDescent="0.3">
      <c r="A427" s="82"/>
      <c r="B427" s="77"/>
      <c r="C427" s="41"/>
      <c r="D427" s="40"/>
      <c r="E427" s="41"/>
      <c r="F427" s="40"/>
      <c r="G427" s="41"/>
      <c r="H427" s="40"/>
      <c r="I427" s="36"/>
      <c r="J427" s="40"/>
      <c r="K427" s="36"/>
      <c r="L427" s="40"/>
      <c r="M427" s="36"/>
      <c r="N427" s="43"/>
      <c r="O427" s="44"/>
      <c r="P427" s="69" t="s">
        <v>1990</v>
      </c>
      <c r="Q427" s="88" t="s">
        <v>2422</v>
      </c>
      <c r="R427" s="23"/>
    </row>
    <row r="428" spans="1:18" ht="24.75" thickBot="1" x14ac:dyDescent="0.3">
      <c r="A428" s="82"/>
      <c r="B428" s="77"/>
      <c r="C428" s="41"/>
      <c r="D428" s="40"/>
      <c r="E428" s="41"/>
      <c r="F428" s="40"/>
      <c r="G428" s="41"/>
      <c r="H428" s="40"/>
      <c r="I428" s="36"/>
      <c r="J428" s="40"/>
      <c r="K428" s="36"/>
      <c r="L428" s="40"/>
      <c r="M428" s="36"/>
      <c r="N428" s="43"/>
      <c r="O428" s="44"/>
      <c r="P428" s="69" t="s">
        <v>1991</v>
      </c>
      <c r="Q428" s="88" t="s">
        <v>2422</v>
      </c>
      <c r="R428" s="23"/>
    </row>
    <row r="429" spans="1:18" ht="24.75" thickBot="1" x14ac:dyDescent="0.3">
      <c r="A429" s="82"/>
      <c r="B429" s="77" t="s">
        <v>2459</v>
      </c>
      <c r="C429" s="41">
        <v>11927</v>
      </c>
      <c r="D429" s="40">
        <v>28531</v>
      </c>
      <c r="E429" s="41">
        <v>131848</v>
      </c>
      <c r="F429" s="40">
        <v>131848</v>
      </c>
      <c r="G429" s="41">
        <v>131848</v>
      </c>
      <c r="H429" s="40">
        <v>131848</v>
      </c>
      <c r="I429" s="36"/>
      <c r="J429" s="40"/>
      <c r="K429" s="36"/>
      <c r="L429" s="40"/>
      <c r="M429" s="36"/>
      <c r="N429" s="43">
        <v>141561.19137999997</v>
      </c>
      <c r="O429" s="44">
        <v>142881.69898999998</v>
      </c>
      <c r="P429" s="69" t="s">
        <v>1992</v>
      </c>
      <c r="Q429" s="88" t="s">
        <v>2422</v>
      </c>
      <c r="R429" s="23"/>
    </row>
    <row r="430" spans="1:18" ht="36.75" thickBot="1" x14ac:dyDescent="0.3">
      <c r="A430" s="82"/>
      <c r="B430" s="77"/>
      <c r="C430" s="41"/>
      <c r="D430" s="40"/>
      <c r="E430" s="41"/>
      <c r="F430" s="40"/>
      <c r="G430" s="41"/>
      <c r="H430" s="40"/>
      <c r="I430" s="36"/>
      <c r="J430" s="40"/>
      <c r="K430" s="36"/>
      <c r="L430" s="40"/>
      <c r="M430" s="36"/>
      <c r="N430" s="43"/>
      <c r="O430" s="44"/>
      <c r="P430" s="69" t="s">
        <v>1993</v>
      </c>
      <c r="Q430" s="88" t="s">
        <v>2422</v>
      </c>
      <c r="R430" s="23"/>
    </row>
    <row r="431" spans="1:18" ht="24.75" thickBot="1" x14ac:dyDescent="0.3">
      <c r="A431" s="82"/>
      <c r="B431" s="77"/>
      <c r="C431" s="41"/>
      <c r="D431" s="40"/>
      <c r="E431" s="41"/>
      <c r="F431" s="40"/>
      <c r="G431" s="41"/>
      <c r="H431" s="40"/>
      <c r="I431" s="36"/>
      <c r="J431" s="40"/>
      <c r="K431" s="36"/>
      <c r="L431" s="40"/>
      <c r="M431" s="36"/>
      <c r="N431" s="43"/>
      <c r="O431" s="44"/>
      <c r="P431" s="69" t="s">
        <v>1994</v>
      </c>
      <c r="Q431" s="88" t="s">
        <v>2422</v>
      </c>
      <c r="R431" s="23"/>
    </row>
    <row r="432" spans="1:18" ht="36.75" thickBot="1" x14ac:dyDescent="0.3">
      <c r="A432" s="82"/>
      <c r="B432" s="77"/>
      <c r="C432" s="41"/>
      <c r="D432" s="40"/>
      <c r="E432" s="41"/>
      <c r="F432" s="40"/>
      <c r="G432" s="41"/>
      <c r="H432" s="40"/>
      <c r="I432" s="36"/>
      <c r="J432" s="40"/>
      <c r="K432" s="36"/>
      <c r="L432" s="40"/>
      <c r="M432" s="36"/>
      <c r="N432" s="43"/>
      <c r="O432" s="44"/>
      <c r="P432" s="69" t="s">
        <v>1995</v>
      </c>
      <c r="Q432" s="88" t="s">
        <v>2422</v>
      </c>
      <c r="R432" s="23"/>
    </row>
    <row r="433" spans="1:18" ht="41.25" customHeight="1" thickBot="1" x14ac:dyDescent="0.3">
      <c r="A433" s="82"/>
      <c r="B433" s="77" t="s">
        <v>2460</v>
      </c>
      <c r="C433" s="41">
        <v>17200</v>
      </c>
      <c r="D433" s="40">
        <v>25058</v>
      </c>
      <c r="E433" s="41">
        <v>45650</v>
      </c>
      <c r="F433" s="40">
        <v>45650</v>
      </c>
      <c r="G433" s="41">
        <v>45650</v>
      </c>
      <c r="H433" s="40">
        <v>45650</v>
      </c>
      <c r="I433" s="36"/>
      <c r="J433" s="40"/>
      <c r="K433" s="36"/>
      <c r="L433" s="40"/>
      <c r="M433" s="36"/>
      <c r="N433" s="43">
        <v>72449.712599999999</v>
      </c>
      <c r="O433" s="44">
        <v>81422.98288000001</v>
      </c>
      <c r="P433" s="69" t="s">
        <v>1996</v>
      </c>
      <c r="Q433" s="88" t="s">
        <v>2422</v>
      </c>
      <c r="R433" s="23"/>
    </row>
    <row r="434" spans="1:18" ht="16.5" thickBot="1" x14ac:dyDescent="0.3">
      <c r="A434" s="82"/>
      <c r="B434" s="77"/>
      <c r="C434" s="41"/>
      <c r="D434" s="40"/>
      <c r="E434" s="41"/>
      <c r="F434" s="40"/>
      <c r="G434" s="41"/>
      <c r="H434" s="40"/>
      <c r="I434" s="36"/>
      <c r="J434" s="40"/>
      <c r="K434" s="36"/>
      <c r="L434" s="40"/>
      <c r="M434" s="36"/>
      <c r="N434" s="43"/>
      <c r="O434" s="44"/>
      <c r="P434" s="69" t="s">
        <v>1997</v>
      </c>
      <c r="Q434" s="88" t="s">
        <v>2422</v>
      </c>
      <c r="R434" s="23"/>
    </row>
    <row r="435" spans="1:18" ht="36.75" thickBot="1" x14ac:dyDescent="0.3">
      <c r="A435" s="82"/>
      <c r="B435" s="77"/>
      <c r="C435" s="41"/>
      <c r="D435" s="40"/>
      <c r="E435" s="41"/>
      <c r="F435" s="40"/>
      <c r="G435" s="41"/>
      <c r="H435" s="40"/>
      <c r="I435" s="36"/>
      <c r="J435" s="40"/>
      <c r="K435" s="36"/>
      <c r="L435" s="40"/>
      <c r="M435" s="36"/>
      <c r="N435" s="43"/>
      <c r="O435" s="44"/>
      <c r="P435" s="69" t="s">
        <v>1998</v>
      </c>
      <c r="Q435" s="88" t="s">
        <v>2422</v>
      </c>
      <c r="R435" s="23"/>
    </row>
    <row r="436" spans="1:18" ht="36.75" thickBot="1" x14ac:dyDescent="0.3">
      <c r="A436" s="82"/>
      <c r="B436" s="77" t="s">
        <v>2461</v>
      </c>
      <c r="C436" s="41">
        <v>49593</v>
      </c>
      <c r="D436" s="40">
        <v>50800</v>
      </c>
      <c r="E436" s="41">
        <v>50800</v>
      </c>
      <c r="F436" s="40">
        <v>50800</v>
      </c>
      <c r="G436" s="41">
        <v>50800</v>
      </c>
      <c r="H436" s="40">
        <v>50800</v>
      </c>
      <c r="I436" s="36"/>
      <c r="J436" s="40"/>
      <c r="K436" s="36"/>
      <c r="L436" s="40"/>
      <c r="M436" s="36"/>
      <c r="N436" s="43">
        <v>489881.02210999996</v>
      </c>
      <c r="O436" s="44">
        <v>476396.99961999996</v>
      </c>
      <c r="P436" s="69" t="s">
        <v>1999</v>
      </c>
      <c r="Q436" s="88" t="s">
        <v>2422</v>
      </c>
      <c r="R436" s="23"/>
    </row>
    <row r="437" spans="1:18" ht="36.75" thickBot="1" x14ac:dyDescent="0.3">
      <c r="A437" s="82"/>
      <c r="B437" s="77"/>
      <c r="C437" s="41"/>
      <c r="D437" s="40"/>
      <c r="E437" s="41"/>
      <c r="F437" s="40"/>
      <c r="G437" s="41"/>
      <c r="H437" s="40"/>
      <c r="I437" s="36"/>
      <c r="J437" s="40"/>
      <c r="K437" s="36"/>
      <c r="L437" s="40"/>
      <c r="M437" s="36"/>
      <c r="N437" s="43"/>
      <c r="O437" s="44"/>
      <c r="P437" s="69" t="s">
        <v>2000</v>
      </c>
      <c r="Q437" s="88" t="s">
        <v>2422</v>
      </c>
      <c r="R437" s="23"/>
    </row>
    <row r="438" spans="1:18" ht="43.5" customHeight="1" thickBot="1" x14ac:dyDescent="0.3">
      <c r="A438" s="82"/>
      <c r="B438" s="77"/>
      <c r="C438" s="41"/>
      <c r="D438" s="40"/>
      <c r="E438" s="41"/>
      <c r="F438" s="40"/>
      <c r="G438" s="41"/>
      <c r="H438" s="40"/>
      <c r="I438" s="36"/>
      <c r="J438" s="40"/>
      <c r="K438" s="36"/>
      <c r="L438" s="40"/>
      <c r="M438" s="36"/>
      <c r="N438" s="43"/>
      <c r="O438" s="44"/>
      <c r="P438" s="69" t="s">
        <v>2001</v>
      </c>
      <c r="Q438" s="88" t="s">
        <v>2422</v>
      </c>
      <c r="R438" s="23"/>
    </row>
    <row r="439" spans="1:18" ht="48.75" thickBot="1" x14ac:dyDescent="0.3">
      <c r="A439" s="82"/>
      <c r="B439" s="77" t="s">
        <v>2462</v>
      </c>
      <c r="C439" s="41">
        <v>32020</v>
      </c>
      <c r="D439" s="40">
        <v>36515</v>
      </c>
      <c r="E439" s="41">
        <v>36515</v>
      </c>
      <c r="F439" s="40">
        <v>36515</v>
      </c>
      <c r="G439" s="41">
        <v>36515</v>
      </c>
      <c r="H439" s="40">
        <v>36515</v>
      </c>
      <c r="I439" s="36"/>
      <c r="J439" s="40"/>
      <c r="K439" s="36"/>
      <c r="L439" s="40"/>
      <c r="M439" s="36"/>
      <c r="N439" s="43">
        <v>107281.56147000002</v>
      </c>
      <c r="O439" s="44">
        <v>111635.47283</v>
      </c>
      <c r="P439" s="69" t="s">
        <v>2002</v>
      </c>
      <c r="Q439" s="88" t="s">
        <v>2422</v>
      </c>
      <c r="R439" s="23"/>
    </row>
    <row r="440" spans="1:18" ht="60.75" thickBot="1" x14ac:dyDescent="0.3">
      <c r="A440" s="82"/>
      <c r="B440" s="77"/>
      <c r="C440" s="41"/>
      <c r="D440" s="40"/>
      <c r="E440" s="41"/>
      <c r="F440" s="40"/>
      <c r="G440" s="41"/>
      <c r="H440" s="40"/>
      <c r="I440" s="36"/>
      <c r="J440" s="40"/>
      <c r="K440" s="36"/>
      <c r="L440" s="40"/>
      <c r="M440" s="36"/>
      <c r="N440" s="43"/>
      <c r="O440" s="44"/>
      <c r="P440" s="69" t="s">
        <v>2003</v>
      </c>
      <c r="Q440" s="88" t="s">
        <v>2422</v>
      </c>
      <c r="R440" s="23"/>
    </row>
    <row r="441" spans="1:18" ht="60.75" thickBot="1" x14ac:dyDescent="0.3">
      <c r="A441" s="82"/>
      <c r="B441" s="77"/>
      <c r="C441" s="41"/>
      <c r="D441" s="40"/>
      <c r="E441" s="41"/>
      <c r="F441" s="40"/>
      <c r="G441" s="41"/>
      <c r="H441" s="40"/>
      <c r="I441" s="36"/>
      <c r="J441" s="40"/>
      <c r="K441" s="36"/>
      <c r="L441" s="40"/>
      <c r="M441" s="36"/>
      <c r="N441" s="43"/>
      <c r="O441" s="44"/>
      <c r="P441" s="69" t="s">
        <v>2004</v>
      </c>
      <c r="Q441" s="88" t="s">
        <v>2422</v>
      </c>
      <c r="R441" s="23"/>
    </row>
    <row r="442" spans="1:18" ht="16.5" thickBot="1" x14ac:dyDescent="0.3">
      <c r="A442" s="82"/>
      <c r="B442" s="75" t="s">
        <v>1122</v>
      </c>
      <c r="C442" s="41">
        <v>1947</v>
      </c>
      <c r="D442" s="40">
        <v>10442</v>
      </c>
      <c r="E442" s="41">
        <v>14096</v>
      </c>
      <c r="F442" s="40">
        <v>14096</v>
      </c>
      <c r="G442" s="41">
        <v>14096</v>
      </c>
      <c r="H442" s="40">
        <v>14096</v>
      </c>
      <c r="I442" s="36"/>
      <c r="J442" s="40"/>
      <c r="K442" s="36"/>
      <c r="L442" s="40"/>
      <c r="M442" s="36"/>
      <c r="N442" s="43">
        <v>50424.926829999997</v>
      </c>
      <c r="O442" s="44">
        <v>61565.122130000003</v>
      </c>
      <c r="P442" s="104" t="s">
        <v>2422</v>
      </c>
      <c r="Q442" s="88" t="s">
        <v>2422</v>
      </c>
      <c r="R442" s="23"/>
    </row>
    <row r="443" spans="1:18" ht="16.5" customHeight="1" thickBot="1" x14ac:dyDescent="0.3">
      <c r="A443" s="147" t="s">
        <v>1127</v>
      </c>
      <c r="B443" s="148"/>
      <c r="C443" s="5">
        <v>6214</v>
      </c>
      <c r="D443" s="5">
        <v>15321</v>
      </c>
      <c r="E443" s="5">
        <v>22974</v>
      </c>
      <c r="F443" s="5">
        <v>22974</v>
      </c>
      <c r="G443" s="5">
        <v>22974</v>
      </c>
      <c r="H443" s="5">
        <v>22974</v>
      </c>
      <c r="I443" s="20">
        <v>40</v>
      </c>
      <c r="J443" s="20">
        <v>71.099999999999994</v>
      </c>
      <c r="K443" s="20">
        <v>71.099999999999994</v>
      </c>
      <c r="L443" s="20">
        <v>71.099999999999994</v>
      </c>
      <c r="M443" s="20">
        <v>71.099999999999994</v>
      </c>
      <c r="N443" s="5">
        <v>92294.173999999999</v>
      </c>
      <c r="O443" s="5">
        <v>120965.977</v>
      </c>
      <c r="P443" s="98"/>
      <c r="Q443" s="98"/>
      <c r="R443" s="22"/>
    </row>
    <row r="444" spans="1:18" ht="16.5" thickBot="1" x14ac:dyDescent="0.3">
      <c r="A444" s="81"/>
      <c r="B444" s="77" t="s">
        <v>3743</v>
      </c>
      <c r="C444" s="137" t="s">
        <v>3901</v>
      </c>
      <c r="D444" s="137"/>
      <c r="E444" s="137"/>
      <c r="F444" s="137"/>
      <c r="G444" s="137"/>
      <c r="H444" s="137"/>
      <c r="I444" s="140" t="s">
        <v>3901</v>
      </c>
      <c r="J444" s="140"/>
      <c r="K444" s="140"/>
      <c r="L444" s="140"/>
      <c r="M444" s="140"/>
      <c r="N444" s="43"/>
      <c r="O444" s="44"/>
      <c r="P444" s="97" t="s">
        <v>2420</v>
      </c>
      <c r="Q444" s="99" t="s">
        <v>2420</v>
      </c>
      <c r="R444" s="144" t="s">
        <v>2562</v>
      </c>
    </row>
    <row r="445" spans="1:18" ht="32.25" thickBot="1" x14ac:dyDescent="0.3">
      <c r="A445" s="81"/>
      <c r="B445" s="77" t="s">
        <v>3744</v>
      </c>
      <c r="C445" s="138"/>
      <c r="D445" s="138"/>
      <c r="E445" s="138"/>
      <c r="F445" s="138"/>
      <c r="G445" s="138"/>
      <c r="H445" s="138"/>
      <c r="I445" s="141"/>
      <c r="J445" s="141"/>
      <c r="K445" s="141"/>
      <c r="L445" s="141"/>
      <c r="M445" s="141"/>
      <c r="N445" s="43"/>
      <c r="O445" s="44"/>
      <c r="P445" s="97" t="s">
        <v>2420</v>
      </c>
      <c r="Q445" s="99" t="s">
        <v>2420</v>
      </c>
      <c r="R445" s="145"/>
    </row>
    <row r="446" spans="1:18" ht="16.5" thickBot="1" x14ac:dyDescent="0.3">
      <c r="A446" s="81"/>
      <c r="B446" s="75" t="s">
        <v>1122</v>
      </c>
      <c r="C446" s="139"/>
      <c r="D446" s="139"/>
      <c r="E446" s="139"/>
      <c r="F446" s="139"/>
      <c r="G446" s="139"/>
      <c r="H446" s="139"/>
      <c r="I446" s="142"/>
      <c r="J446" s="142"/>
      <c r="K446" s="142"/>
      <c r="L446" s="142"/>
      <c r="M446" s="142"/>
      <c r="N446" s="43"/>
      <c r="O446" s="44"/>
      <c r="P446" s="69" t="s">
        <v>2420</v>
      </c>
      <c r="Q446" s="99" t="s">
        <v>2420</v>
      </c>
      <c r="R446" s="146"/>
    </row>
    <row r="447" spans="1:18" ht="16.5" customHeight="1" thickBot="1" x14ac:dyDescent="0.3">
      <c r="A447" s="147" t="s">
        <v>1130</v>
      </c>
      <c r="B447" s="148"/>
      <c r="C447" s="5">
        <v>593</v>
      </c>
      <c r="D447" s="5">
        <v>950</v>
      </c>
      <c r="E447" s="5">
        <v>1781</v>
      </c>
      <c r="F447" s="5">
        <v>1781</v>
      </c>
      <c r="G447" s="5">
        <v>1781</v>
      </c>
      <c r="H447" s="5">
        <v>1781</v>
      </c>
      <c r="I447" s="20">
        <v>7</v>
      </c>
      <c r="J447" s="20">
        <v>9</v>
      </c>
      <c r="K447" s="20">
        <v>22</v>
      </c>
      <c r="L447" s="20">
        <v>22</v>
      </c>
      <c r="M447" s="20">
        <v>22</v>
      </c>
      <c r="N447" s="5">
        <v>74503.797000000006</v>
      </c>
      <c r="O447" s="5">
        <v>65831.903000000006</v>
      </c>
      <c r="P447" s="98"/>
      <c r="Q447" s="98"/>
      <c r="R447" s="22"/>
    </row>
    <row r="448" spans="1:18" ht="16.5" thickBot="1" x14ac:dyDescent="0.3">
      <c r="A448" s="81"/>
      <c r="B448" s="76" t="s">
        <v>3745</v>
      </c>
      <c r="C448" s="137" t="s">
        <v>3901</v>
      </c>
      <c r="D448" s="137"/>
      <c r="E448" s="137"/>
      <c r="F448" s="137"/>
      <c r="G448" s="137"/>
      <c r="H448" s="137"/>
      <c r="I448" s="140" t="s">
        <v>3901</v>
      </c>
      <c r="J448" s="140"/>
      <c r="K448" s="140"/>
      <c r="L448" s="140"/>
      <c r="M448" s="140"/>
      <c r="N448" s="2"/>
      <c r="O448" s="2"/>
      <c r="P448" s="105" t="s">
        <v>2420</v>
      </c>
      <c r="Q448" s="99" t="s">
        <v>2420</v>
      </c>
      <c r="R448" s="144" t="s">
        <v>2562</v>
      </c>
    </row>
    <row r="449" spans="1:18" ht="16.5" thickBot="1" x14ac:dyDescent="0.3">
      <c r="A449" s="81"/>
      <c r="B449" s="76" t="s">
        <v>3746</v>
      </c>
      <c r="C449" s="138"/>
      <c r="D449" s="138"/>
      <c r="E449" s="138"/>
      <c r="F449" s="138"/>
      <c r="G449" s="138"/>
      <c r="H449" s="138"/>
      <c r="I449" s="141"/>
      <c r="J449" s="141"/>
      <c r="K449" s="141"/>
      <c r="L449" s="141"/>
      <c r="M449" s="141"/>
      <c r="N449" s="2"/>
      <c r="O449" s="2"/>
      <c r="P449" s="105" t="s">
        <v>2420</v>
      </c>
      <c r="Q449" s="99" t="s">
        <v>2420</v>
      </c>
      <c r="R449" s="145"/>
    </row>
    <row r="450" spans="1:18" ht="16.5" thickBot="1" x14ac:dyDescent="0.3">
      <c r="A450" s="81"/>
      <c r="B450" s="76" t="s">
        <v>3747</v>
      </c>
      <c r="C450" s="138"/>
      <c r="D450" s="138"/>
      <c r="E450" s="138"/>
      <c r="F450" s="138"/>
      <c r="G450" s="138"/>
      <c r="H450" s="138"/>
      <c r="I450" s="141"/>
      <c r="J450" s="141"/>
      <c r="K450" s="141"/>
      <c r="L450" s="141"/>
      <c r="M450" s="141"/>
      <c r="N450" s="2"/>
      <c r="O450" s="2"/>
      <c r="P450" s="105" t="s">
        <v>2420</v>
      </c>
      <c r="Q450" s="99" t="s">
        <v>2420</v>
      </c>
      <c r="R450" s="145"/>
    </row>
    <row r="451" spans="1:18" ht="16.5" thickBot="1" x14ac:dyDescent="0.3">
      <c r="A451" s="81"/>
      <c r="B451" s="75" t="s">
        <v>1122</v>
      </c>
      <c r="C451" s="139"/>
      <c r="D451" s="139"/>
      <c r="E451" s="139"/>
      <c r="F451" s="139"/>
      <c r="G451" s="139"/>
      <c r="H451" s="139"/>
      <c r="I451" s="142"/>
      <c r="J451" s="142"/>
      <c r="K451" s="142"/>
      <c r="L451" s="142"/>
      <c r="M451" s="142"/>
      <c r="N451" s="2"/>
      <c r="O451" s="2"/>
      <c r="P451" s="105" t="s">
        <v>2420</v>
      </c>
      <c r="Q451" s="99" t="s">
        <v>2420</v>
      </c>
      <c r="R451" s="146"/>
    </row>
    <row r="452" spans="1:18" ht="16.5" customHeight="1" thickBot="1" x14ac:dyDescent="0.3">
      <c r="A452" s="147" t="s">
        <v>1746</v>
      </c>
      <c r="B452" s="148"/>
      <c r="C452" s="6">
        <v>74197</v>
      </c>
      <c r="D452" s="6">
        <v>138515</v>
      </c>
      <c r="E452" s="6">
        <v>197595</v>
      </c>
      <c r="F452" s="6">
        <v>197595</v>
      </c>
      <c r="G452" s="6">
        <v>197595</v>
      </c>
      <c r="H452" s="6">
        <v>197595</v>
      </c>
      <c r="I452" s="156" t="s">
        <v>3903</v>
      </c>
      <c r="J452" s="156"/>
      <c r="K452" s="156"/>
      <c r="L452" s="156"/>
      <c r="M452" s="156"/>
      <c r="N452" s="6">
        <f>SUM(N453:N490)</f>
        <v>1759064.9884800001</v>
      </c>
      <c r="O452" s="6">
        <f>SUM(O453:O490)</f>
        <v>1734235.8645499998</v>
      </c>
      <c r="P452" s="98"/>
      <c r="Q452" s="98"/>
      <c r="R452" s="4"/>
    </row>
    <row r="453" spans="1:18" ht="84.75" thickBot="1" x14ac:dyDescent="0.3">
      <c r="A453" s="82"/>
      <c r="B453" s="77" t="s">
        <v>3748</v>
      </c>
      <c r="C453" s="137" t="s">
        <v>3901</v>
      </c>
      <c r="D453" s="137"/>
      <c r="E453" s="137"/>
      <c r="F453" s="137"/>
      <c r="G453" s="137"/>
      <c r="H453" s="137"/>
      <c r="I453" s="36"/>
      <c r="J453" s="40"/>
      <c r="K453" s="36"/>
      <c r="L453" s="40"/>
      <c r="M453" s="36"/>
      <c r="N453" s="43">
        <v>255718.88039999999</v>
      </c>
      <c r="O453" s="44">
        <v>222870.82132999995</v>
      </c>
      <c r="P453" s="69" t="s">
        <v>3379</v>
      </c>
      <c r="Q453" s="88" t="s">
        <v>1747</v>
      </c>
      <c r="R453" s="23"/>
    </row>
    <row r="454" spans="1:18" ht="36.75" thickBot="1" x14ac:dyDescent="0.3">
      <c r="A454" s="82"/>
      <c r="B454" s="77" t="s">
        <v>3749</v>
      </c>
      <c r="C454" s="138"/>
      <c r="D454" s="138"/>
      <c r="E454" s="138"/>
      <c r="F454" s="138"/>
      <c r="G454" s="138"/>
      <c r="H454" s="138"/>
      <c r="I454" s="36"/>
      <c r="J454" s="40"/>
      <c r="K454" s="36"/>
      <c r="L454" s="40"/>
      <c r="M454" s="36"/>
      <c r="N454" s="43">
        <v>11507.22834</v>
      </c>
      <c r="O454" s="44">
        <v>12515.607170000001</v>
      </c>
      <c r="P454" s="69" t="s">
        <v>1748</v>
      </c>
      <c r="Q454" s="88" t="s">
        <v>1749</v>
      </c>
      <c r="R454" s="23"/>
    </row>
    <row r="455" spans="1:18" ht="120.75" thickBot="1" x14ac:dyDescent="0.3">
      <c r="A455" s="82"/>
      <c r="B455" s="77"/>
      <c r="C455" s="138"/>
      <c r="D455" s="138"/>
      <c r="E455" s="138"/>
      <c r="F455" s="138"/>
      <c r="G455" s="138"/>
      <c r="H455" s="138"/>
      <c r="I455" s="36"/>
      <c r="J455" s="40"/>
      <c r="K455" s="36"/>
      <c r="L455" s="40"/>
      <c r="M455" s="36"/>
      <c r="N455" s="43"/>
      <c r="O455" s="44"/>
      <c r="P455" s="69" t="s">
        <v>1750</v>
      </c>
      <c r="Q455" s="88" t="s">
        <v>1751</v>
      </c>
      <c r="R455" s="23"/>
    </row>
    <row r="456" spans="1:18" ht="132.75" thickBot="1" x14ac:dyDescent="0.3">
      <c r="A456" s="82"/>
      <c r="B456" s="77" t="s">
        <v>3750</v>
      </c>
      <c r="C456" s="138"/>
      <c r="D456" s="138"/>
      <c r="E456" s="138"/>
      <c r="F456" s="138"/>
      <c r="G456" s="138"/>
      <c r="H456" s="138"/>
      <c r="I456" s="36"/>
      <c r="J456" s="40"/>
      <c r="K456" s="36"/>
      <c r="L456" s="40"/>
      <c r="M456" s="36"/>
      <c r="N456" s="43">
        <v>22498.714789999998</v>
      </c>
      <c r="O456" s="44">
        <v>17270.922340000001</v>
      </c>
      <c r="P456" s="69" t="s">
        <v>3380</v>
      </c>
      <c r="Q456" s="88" t="s">
        <v>1752</v>
      </c>
      <c r="R456" s="23"/>
    </row>
    <row r="457" spans="1:18" ht="48.75" thickBot="1" x14ac:dyDescent="0.3">
      <c r="A457" s="82"/>
      <c r="B457" s="77"/>
      <c r="C457" s="138"/>
      <c r="D457" s="138"/>
      <c r="E457" s="138"/>
      <c r="F457" s="138"/>
      <c r="G457" s="138"/>
      <c r="H457" s="138"/>
      <c r="I457" s="36"/>
      <c r="J457" s="40"/>
      <c r="K457" s="36"/>
      <c r="L457" s="40"/>
      <c r="M457" s="36"/>
      <c r="N457" s="43"/>
      <c r="O457" s="44"/>
      <c r="P457" s="69" t="s">
        <v>1753</v>
      </c>
      <c r="Q457" s="88" t="s">
        <v>1754</v>
      </c>
      <c r="R457" s="23"/>
    </row>
    <row r="458" spans="1:18" ht="111" customHeight="1" thickBot="1" x14ac:dyDescent="0.3">
      <c r="A458" s="82"/>
      <c r="B458" s="77" t="s">
        <v>3751</v>
      </c>
      <c r="C458" s="138"/>
      <c r="D458" s="138"/>
      <c r="E458" s="138"/>
      <c r="F458" s="138"/>
      <c r="G458" s="138"/>
      <c r="H458" s="138"/>
      <c r="I458" s="36"/>
      <c r="J458" s="40"/>
      <c r="K458" s="36"/>
      <c r="L458" s="40"/>
      <c r="M458" s="36"/>
      <c r="N458" s="43">
        <v>86432.19515</v>
      </c>
      <c r="O458" s="44">
        <v>83570.871879999977</v>
      </c>
      <c r="P458" s="69" t="s">
        <v>3381</v>
      </c>
      <c r="Q458" s="88" t="s">
        <v>1755</v>
      </c>
      <c r="R458" s="23"/>
    </row>
    <row r="459" spans="1:18" ht="96.75" thickBot="1" x14ac:dyDescent="0.3">
      <c r="A459" s="82"/>
      <c r="B459" s="77"/>
      <c r="C459" s="138"/>
      <c r="D459" s="138"/>
      <c r="E459" s="138"/>
      <c r="F459" s="138"/>
      <c r="G459" s="138"/>
      <c r="H459" s="138"/>
      <c r="I459" s="36"/>
      <c r="J459" s="40"/>
      <c r="K459" s="36"/>
      <c r="L459" s="40"/>
      <c r="M459" s="36"/>
      <c r="N459" s="43"/>
      <c r="O459" s="44"/>
      <c r="P459" s="69" t="s">
        <v>3382</v>
      </c>
      <c r="Q459" s="88" t="s">
        <v>1756</v>
      </c>
      <c r="R459" s="23"/>
    </row>
    <row r="460" spans="1:18" ht="144.75" thickBot="1" x14ac:dyDescent="0.3">
      <c r="A460" s="82"/>
      <c r="B460" s="77"/>
      <c r="C460" s="138"/>
      <c r="D460" s="138"/>
      <c r="E460" s="138"/>
      <c r="F460" s="138"/>
      <c r="G460" s="138"/>
      <c r="H460" s="138"/>
      <c r="I460" s="36"/>
      <c r="J460" s="40"/>
      <c r="K460" s="36"/>
      <c r="L460" s="40"/>
      <c r="M460" s="36"/>
      <c r="N460" s="43"/>
      <c r="O460" s="44"/>
      <c r="P460" s="69" t="s">
        <v>3383</v>
      </c>
      <c r="Q460" s="88" t="s">
        <v>1757</v>
      </c>
      <c r="R460" s="23"/>
    </row>
    <row r="461" spans="1:18" ht="36.75" thickBot="1" x14ac:dyDescent="0.3">
      <c r="A461" s="82"/>
      <c r="B461" s="77" t="s">
        <v>3752</v>
      </c>
      <c r="C461" s="138"/>
      <c r="D461" s="138"/>
      <c r="E461" s="138"/>
      <c r="F461" s="138"/>
      <c r="G461" s="138"/>
      <c r="H461" s="138"/>
      <c r="I461" s="36"/>
      <c r="J461" s="40"/>
      <c r="K461" s="36"/>
      <c r="L461" s="40"/>
      <c r="M461" s="36"/>
      <c r="N461" s="43">
        <v>28818.006289999998</v>
      </c>
      <c r="O461" s="44">
        <v>29235.759140000006</v>
      </c>
      <c r="P461" s="69" t="s">
        <v>1758</v>
      </c>
      <c r="Q461" s="88" t="s">
        <v>1759</v>
      </c>
      <c r="R461" s="23"/>
    </row>
    <row r="462" spans="1:18" ht="52.5" customHeight="1" thickBot="1" x14ac:dyDescent="0.3">
      <c r="A462" s="82"/>
      <c r="B462" s="77"/>
      <c r="C462" s="138"/>
      <c r="D462" s="138"/>
      <c r="E462" s="138"/>
      <c r="F462" s="138"/>
      <c r="G462" s="138"/>
      <c r="H462" s="138"/>
      <c r="I462" s="36"/>
      <c r="J462" s="40"/>
      <c r="K462" s="36"/>
      <c r="L462" s="40"/>
      <c r="M462" s="36"/>
      <c r="N462" s="43"/>
      <c r="O462" s="44"/>
      <c r="P462" s="69" t="s">
        <v>1760</v>
      </c>
      <c r="Q462" s="88" t="s">
        <v>1761</v>
      </c>
      <c r="R462" s="23"/>
    </row>
    <row r="463" spans="1:18" ht="156.75" thickBot="1" x14ac:dyDescent="0.3">
      <c r="A463" s="82"/>
      <c r="B463" s="77"/>
      <c r="C463" s="138"/>
      <c r="D463" s="138"/>
      <c r="E463" s="138"/>
      <c r="F463" s="138"/>
      <c r="G463" s="138"/>
      <c r="H463" s="138"/>
      <c r="I463" s="36"/>
      <c r="J463" s="40"/>
      <c r="K463" s="36"/>
      <c r="L463" s="40"/>
      <c r="M463" s="36"/>
      <c r="N463" s="43"/>
      <c r="O463" s="44"/>
      <c r="P463" s="69" t="s">
        <v>1762</v>
      </c>
      <c r="Q463" s="88" t="s">
        <v>1763</v>
      </c>
      <c r="R463" s="23"/>
    </row>
    <row r="464" spans="1:18" ht="72.75" thickBot="1" x14ac:dyDescent="0.3">
      <c r="A464" s="82"/>
      <c r="B464" s="77" t="s">
        <v>3753</v>
      </c>
      <c r="C464" s="138"/>
      <c r="D464" s="138"/>
      <c r="E464" s="138"/>
      <c r="F464" s="138"/>
      <c r="G464" s="138"/>
      <c r="H464" s="138"/>
      <c r="I464" s="36"/>
      <c r="J464" s="40"/>
      <c r="K464" s="36"/>
      <c r="L464" s="40"/>
      <c r="M464" s="36"/>
      <c r="N464" s="43">
        <v>45979.730430000003</v>
      </c>
      <c r="O464" s="44">
        <v>43215.294050000004</v>
      </c>
      <c r="P464" s="69" t="s">
        <v>1764</v>
      </c>
      <c r="Q464" s="88" t="s">
        <v>1765</v>
      </c>
      <c r="R464" s="23"/>
    </row>
    <row r="465" spans="1:18" ht="60.75" thickBot="1" x14ac:dyDescent="0.3">
      <c r="A465" s="82"/>
      <c r="B465" s="77"/>
      <c r="C465" s="138"/>
      <c r="D465" s="138"/>
      <c r="E465" s="138"/>
      <c r="F465" s="138"/>
      <c r="G465" s="138"/>
      <c r="H465" s="138"/>
      <c r="I465" s="36"/>
      <c r="J465" s="40"/>
      <c r="K465" s="36"/>
      <c r="L465" s="40"/>
      <c r="M465" s="36"/>
      <c r="N465" s="43"/>
      <c r="O465" s="44"/>
      <c r="P465" s="69" t="s">
        <v>1766</v>
      </c>
      <c r="Q465" s="88" t="s">
        <v>1767</v>
      </c>
      <c r="R465" s="23"/>
    </row>
    <row r="466" spans="1:18" ht="36.75" thickBot="1" x14ac:dyDescent="0.3">
      <c r="A466" s="82"/>
      <c r="B466" s="77"/>
      <c r="C466" s="138"/>
      <c r="D466" s="138"/>
      <c r="E466" s="138"/>
      <c r="F466" s="138"/>
      <c r="G466" s="138"/>
      <c r="H466" s="138"/>
      <c r="I466" s="36"/>
      <c r="J466" s="40"/>
      <c r="K466" s="36"/>
      <c r="L466" s="40"/>
      <c r="M466" s="36"/>
      <c r="N466" s="43"/>
      <c r="O466" s="44"/>
      <c r="P466" s="69" t="s">
        <v>1768</v>
      </c>
      <c r="Q466" s="88" t="s">
        <v>1769</v>
      </c>
      <c r="R466" s="23"/>
    </row>
    <row r="467" spans="1:18" ht="60.75" thickBot="1" x14ac:dyDescent="0.3">
      <c r="A467" s="82"/>
      <c r="B467" s="77"/>
      <c r="C467" s="138"/>
      <c r="D467" s="138"/>
      <c r="E467" s="138"/>
      <c r="F467" s="138"/>
      <c r="G467" s="138"/>
      <c r="H467" s="138"/>
      <c r="I467" s="36"/>
      <c r="J467" s="40"/>
      <c r="K467" s="36"/>
      <c r="L467" s="40"/>
      <c r="M467" s="36"/>
      <c r="N467" s="43"/>
      <c r="O467" s="44"/>
      <c r="P467" s="69" t="s">
        <v>1770</v>
      </c>
      <c r="Q467" s="88" t="s">
        <v>1771</v>
      </c>
      <c r="R467" s="23"/>
    </row>
    <row r="468" spans="1:18" ht="60.75" thickBot="1" x14ac:dyDescent="0.3">
      <c r="A468" s="82"/>
      <c r="B468" s="77"/>
      <c r="C468" s="138"/>
      <c r="D468" s="138"/>
      <c r="E468" s="138"/>
      <c r="F468" s="138"/>
      <c r="G468" s="138"/>
      <c r="H468" s="138"/>
      <c r="I468" s="36"/>
      <c r="J468" s="40"/>
      <c r="K468" s="36"/>
      <c r="L468" s="40"/>
      <c r="M468" s="36"/>
      <c r="N468" s="43"/>
      <c r="O468" s="44"/>
      <c r="P468" s="69" t="s">
        <v>3384</v>
      </c>
      <c r="Q468" s="88" t="s">
        <v>1772</v>
      </c>
      <c r="R468" s="23"/>
    </row>
    <row r="469" spans="1:18" ht="48.75" thickBot="1" x14ac:dyDescent="0.3">
      <c r="A469" s="82"/>
      <c r="B469" s="77"/>
      <c r="C469" s="138"/>
      <c r="D469" s="138"/>
      <c r="E469" s="138"/>
      <c r="F469" s="138"/>
      <c r="G469" s="138"/>
      <c r="H469" s="138"/>
      <c r="I469" s="36"/>
      <c r="J469" s="40"/>
      <c r="K469" s="36"/>
      <c r="L469" s="40"/>
      <c r="M469" s="36"/>
      <c r="N469" s="43"/>
      <c r="O469" s="44"/>
      <c r="P469" s="69" t="s">
        <v>1773</v>
      </c>
      <c r="Q469" s="88" t="s">
        <v>1774</v>
      </c>
      <c r="R469" s="23"/>
    </row>
    <row r="470" spans="1:18" ht="108.75" thickBot="1" x14ac:dyDescent="0.3">
      <c r="A470" s="82"/>
      <c r="B470" s="77" t="s">
        <v>3754</v>
      </c>
      <c r="C470" s="138"/>
      <c r="D470" s="138"/>
      <c r="E470" s="138"/>
      <c r="F470" s="138"/>
      <c r="G470" s="138"/>
      <c r="H470" s="138"/>
      <c r="I470" s="36"/>
      <c r="J470" s="40"/>
      <c r="K470" s="36"/>
      <c r="L470" s="40"/>
      <c r="M470" s="36"/>
      <c r="N470" s="43">
        <v>12381.70333</v>
      </c>
      <c r="O470" s="44">
        <v>12138.758109999999</v>
      </c>
      <c r="P470" s="69" t="s">
        <v>3385</v>
      </c>
      <c r="Q470" s="88" t="s">
        <v>1775</v>
      </c>
      <c r="R470" s="23"/>
    </row>
    <row r="471" spans="1:18" ht="72.75" thickBot="1" x14ac:dyDescent="0.3">
      <c r="A471" s="82"/>
      <c r="B471" s="77"/>
      <c r="C471" s="138"/>
      <c r="D471" s="138"/>
      <c r="E471" s="138"/>
      <c r="F471" s="138"/>
      <c r="G471" s="138"/>
      <c r="H471" s="138"/>
      <c r="I471" s="36"/>
      <c r="J471" s="40"/>
      <c r="K471" s="36"/>
      <c r="L471" s="40"/>
      <c r="M471" s="36"/>
      <c r="N471" s="43"/>
      <c r="O471" s="44"/>
      <c r="P471" s="69" t="s">
        <v>3386</v>
      </c>
      <c r="Q471" s="88" t="s">
        <v>1776</v>
      </c>
      <c r="R471" s="23"/>
    </row>
    <row r="472" spans="1:18" ht="168.75" thickBot="1" x14ac:dyDescent="0.3">
      <c r="A472" s="82"/>
      <c r="B472" s="77"/>
      <c r="C472" s="138"/>
      <c r="D472" s="138"/>
      <c r="E472" s="138"/>
      <c r="F472" s="138"/>
      <c r="G472" s="138"/>
      <c r="H472" s="138"/>
      <c r="I472" s="36"/>
      <c r="J472" s="40"/>
      <c r="K472" s="36"/>
      <c r="L472" s="40"/>
      <c r="M472" s="36"/>
      <c r="N472" s="43"/>
      <c r="O472" s="44"/>
      <c r="P472" s="69" t="s">
        <v>1777</v>
      </c>
      <c r="Q472" s="88" t="s">
        <v>1778</v>
      </c>
      <c r="R472" s="23"/>
    </row>
    <row r="473" spans="1:18" ht="72.75" thickBot="1" x14ac:dyDescent="0.3">
      <c r="A473" s="82"/>
      <c r="B473" s="77" t="s">
        <v>3755</v>
      </c>
      <c r="C473" s="138"/>
      <c r="D473" s="138"/>
      <c r="E473" s="138"/>
      <c r="F473" s="138"/>
      <c r="G473" s="138"/>
      <c r="H473" s="138"/>
      <c r="I473" s="36"/>
      <c r="J473" s="40"/>
      <c r="K473" s="36"/>
      <c r="L473" s="40"/>
      <c r="M473" s="36"/>
      <c r="N473" s="43">
        <v>38879.688649999989</v>
      </c>
      <c r="O473" s="44">
        <v>34536.42454</v>
      </c>
      <c r="P473" s="69" t="s">
        <v>3387</v>
      </c>
      <c r="Q473" s="88" t="s">
        <v>1779</v>
      </c>
      <c r="R473" s="23"/>
    </row>
    <row r="474" spans="1:18" ht="60.75" thickBot="1" x14ac:dyDescent="0.3">
      <c r="A474" s="82"/>
      <c r="B474" s="77"/>
      <c r="C474" s="138"/>
      <c r="D474" s="138"/>
      <c r="E474" s="138"/>
      <c r="F474" s="138"/>
      <c r="G474" s="138"/>
      <c r="H474" s="138"/>
      <c r="I474" s="36"/>
      <c r="J474" s="40"/>
      <c r="K474" s="36"/>
      <c r="L474" s="40"/>
      <c r="M474" s="36"/>
      <c r="N474" s="43"/>
      <c r="O474" s="44"/>
      <c r="P474" s="69" t="s">
        <v>3388</v>
      </c>
      <c r="Q474" s="88" t="s">
        <v>1780</v>
      </c>
      <c r="R474" s="23"/>
    </row>
    <row r="475" spans="1:18" ht="60.75" thickBot="1" x14ac:dyDescent="0.3">
      <c r="A475" s="82"/>
      <c r="B475" s="77"/>
      <c r="C475" s="138"/>
      <c r="D475" s="138"/>
      <c r="E475" s="138"/>
      <c r="F475" s="138"/>
      <c r="G475" s="138"/>
      <c r="H475" s="138"/>
      <c r="I475" s="36"/>
      <c r="J475" s="40"/>
      <c r="K475" s="36"/>
      <c r="L475" s="40"/>
      <c r="M475" s="36"/>
      <c r="N475" s="43"/>
      <c r="O475" s="44"/>
      <c r="P475" s="69" t="s">
        <v>3389</v>
      </c>
      <c r="Q475" s="88" t="s">
        <v>3390</v>
      </c>
      <c r="R475" s="23"/>
    </row>
    <row r="476" spans="1:18" ht="84.75" thickBot="1" x14ac:dyDescent="0.3">
      <c r="A476" s="82"/>
      <c r="B476" s="77" t="s">
        <v>3756</v>
      </c>
      <c r="C476" s="138"/>
      <c r="D476" s="138"/>
      <c r="E476" s="138"/>
      <c r="F476" s="138"/>
      <c r="G476" s="138"/>
      <c r="H476" s="138"/>
      <c r="I476" s="36"/>
      <c r="J476" s="40"/>
      <c r="K476" s="36"/>
      <c r="L476" s="40"/>
      <c r="M476" s="36"/>
      <c r="N476" s="43">
        <v>4696.0152400000015</v>
      </c>
      <c r="O476" s="44">
        <v>4223.5030199999992</v>
      </c>
      <c r="P476" s="69" t="s">
        <v>3391</v>
      </c>
      <c r="Q476" s="88" t="s">
        <v>1781</v>
      </c>
      <c r="R476" s="23"/>
    </row>
    <row r="477" spans="1:18" ht="96.75" thickBot="1" x14ac:dyDescent="0.3">
      <c r="A477" s="82"/>
      <c r="B477" s="77"/>
      <c r="C477" s="138"/>
      <c r="D477" s="138"/>
      <c r="E477" s="138"/>
      <c r="F477" s="138"/>
      <c r="G477" s="138"/>
      <c r="H477" s="138"/>
      <c r="I477" s="36"/>
      <c r="J477" s="40"/>
      <c r="K477" s="36"/>
      <c r="L477" s="40"/>
      <c r="M477" s="36"/>
      <c r="N477" s="43"/>
      <c r="O477" s="44"/>
      <c r="P477" s="69" t="s">
        <v>3392</v>
      </c>
      <c r="Q477" s="88" t="s">
        <v>3393</v>
      </c>
      <c r="R477" s="23"/>
    </row>
    <row r="478" spans="1:18" ht="84.75" thickBot="1" x14ac:dyDescent="0.3">
      <c r="A478" s="82"/>
      <c r="B478" s="77"/>
      <c r="C478" s="138"/>
      <c r="D478" s="138"/>
      <c r="E478" s="138"/>
      <c r="F478" s="138"/>
      <c r="G478" s="138"/>
      <c r="H478" s="138"/>
      <c r="I478" s="36"/>
      <c r="J478" s="40"/>
      <c r="K478" s="36"/>
      <c r="L478" s="40"/>
      <c r="M478" s="36"/>
      <c r="N478" s="43"/>
      <c r="O478" s="44"/>
      <c r="P478" s="69" t="s">
        <v>3394</v>
      </c>
      <c r="Q478" s="88" t="s">
        <v>1782</v>
      </c>
      <c r="R478" s="23"/>
    </row>
    <row r="479" spans="1:18" ht="144.75" thickBot="1" x14ac:dyDescent="0.3">
      <c r="A479" s="82"/>
      <c r="B479" s="77" t="s">
        <v>3757</v>
      </c>
      <c r="C479" s="138"/>
      <c r="D479" s="138"/>
      <c r="E479" s="138"/>
      <c r="F479" s="138"/>
      <c r="G479" s="138"/>
      <c r="H479" s="138"/>
      <c r="I479" s="36"/>
      <c r="J479" s="40"/>
      <c r="K479" s="36"/>
      <c r="L479" s="40"/>
      <c r="M479" s="36"/>
      <c r="N479" s="43">
        <v>19243.794700000002</v>
      </c>
      <c r="O479" s="44">
        <v>19870.937730000001</v>
      </c>
      <c r="P479" s="69" t="s">
        <v>3395</v>
      </c>
      <c r="Q479" s="88" t="s">
        <v>1783</v>
      </c>
      <c r="R479" s="23"/>
    </row>
    <row r="480" spans="1:18" ht="60.75" thickBot="1" x14ac:dyDescent="0.3">
      <c r="A480" s="82"/>
      <c r="B480" s="77"/>
      <c r="C480" s="138"/>
      <c r="D480" s="138"/>
      <c r="E480" s="138"/>
      <c r="F480" s="138"/>
      <c r="G480" s="138"/>
      <c r="H480" s="138"/>
      <c r="I480" s="36"/>
      <c r="J480" s="40"/>
      <c r="K480" s="36"/>
      <c r="L480" s="40"/>
      <c r="M480" s="36"/>
      <c r="N480" s="43"/>
      <c r="O480" s="44"/>
      <c r="P480" s="69" t="s">
        <v>3396</v>
      </c>
      <c r="Q480" s="88" t="s">
        <v>3397</v>
      </c>
      <c r="R480" s="23"/>
    </row>
    <row r="481" spans="1:18" ht="108.75" thickBot="1" x14ac:dyDescent="0.3">
      <c r="A481" s="82"/>
      <c r="B481" s="77"/>
      <c r="C481" s="138"/>
      <c r="D481" s="138"/>
      <c r="E481" s="138"/>
      <c r="F481" s="138"/>
      <c r="G481" s="138"/>
      <c r="H481" s="138"/>
      <c r="I481" s="36"/>
      <c r="J481" s="40"/>
      <c r="K481" s="36"/>
      <c r="L481" s="40"/>
      <c r="M481" s="36"/>
      <c r="N481" s="43"/>
      <c r="O481" s="44"/>
      <c r="P481" s="69" t="s">
        <v>1784</v>
      </c>
      <c r="Q481" s="88" t="s">
        <v>3398</v>
      </c>
      <c r="R481" s="23"/>
    </row>
    <row r="482" spans="1:18" ht="16.5" customHeight="1" thickBot="1" x14ac:dyDescent="0.3">
      <c r="A482" s="82"/>
      <c r="B482" s="77" t="s">
        <v>3758</v>
      </c>
      <c r="C482" s="138"/>
      <c r="D482" s="138"/>
      <c r="E482" s="138"/>
      <c r="F482" s="138"/>
      <c r="G482" s="138"/>
      <c r="H482" s="138"/>
      <c r="I482" s="36"/>
      <c r="J482" s="40"/>
      <c r="K482" s="36"/>
      <c r="L482" s="40"/>
      <c r="M482" s="36"/>
      <c r="N482" s="43">
        <v>458061.25187000004</v>
      </c>
      <c r="O482" s="44">
        <v>469043.09687000001</v>
      </c>
      <c r="P482" s="69" t="s">
        <v>1785</v>
      </c>
      <c r="Q482" s="88" t="s">
        <v>1786</v>
      </c>
      <c r="R482" s="23"/>
    </row>
    <row r="483" spans="1:18" ht="48.75" thickBot="1" x14ac:dyDescent="0.3">
      <c r="A483" s="82"/>
      <c r="B483" s="77"/>
      <c r="C483" s="138"/>
      <c r="D483" s="138"/>
      <c r="E483" s="138"/>
      <c r="F483" s="138"/>
      <c r="G483" s="138"/>
      <c r="H483" s="138"/>
      <c r="I483" s="36"/>
      <c r="J483" s="40"/>
      <c r="K483" s="36"/>
      <c r="L483" s="40"/>
      <c r="M483" s="36"/>
      <c r="N483" s="43"/>
      <c r="O483" s="44"/>
      <c r="P483" s="69" t="s">
        <v>1787</v>
      </c>
      <c r="Q483" s="88" t="s">
        <v>3399</v>
      </c>
      <c r="R483" s="23"/>
    </row>
    <row r="484" spans="1:18" ht="108.75" thickBot="1" x14ac:dyDescent="0.3">
      <c r="A484" s="82"/>
      <c r="B484" s="77"/>
      <c r="C484" s="138"/>
      <c r="D484" s="138"/>
      <c r="E484" s="138"/>
      <c r="F484" s="138"/>
      <c r="G484" s="138"/>
      <c r="H484" s="138"/>
      <c r="I484" s="36"/>
      <c r="J484" s="40"/>
      <c r="K484" s="36"/>
      <c r="L484" s="40"/>
      <c r="M484" s="36"/>
      <c r="N484" s="43"/>
      <c r="O484" s="44"/>
      <c r="P484" s="69" t="s">
        <v>3400</v>
      </c>
      <c r="Q484" s="88" t="s">
        <v>1788</v>
      </c>
      <c r="R484" s="23"/>
    </row>
    <row r="485" spans="1:18" ht="72.75" thickBot="1" x14ac:dyDescent="0.3">
      <c r="A485" s="82"/>
      <c r="B485" s="77" t="s">
        <v>3759</v>
      </c>
      <c r="C485" s="138"/>
      <c r="D485" s="138"/>
      <c r="E485" s="138"/>
      <c r="F485" s="138"/>
      <c r="G485" s="138"/>
      <c r="H485" s="138"/>
      <c r="I485" s="36"/>
      <c r="J485" s="40"/>
      <c r="K485" s="36"/>
      <c r="L485" s="40"/>
      <c r="M485" s="36"/>
      <c r="N485" s="43">
        <v>490978.61015999998</v>
      </c>
      <c r="O485" s="44">
        <v>477211.42547999992</v>
      </c>
      <c r="P485" s="69" t="s">
        <v>3401</v>
      </c>
      <c r="Q485" s="88" t="s">
        <v>1789</v>
      </c>
      <c r="R485" s="23"/>
    </row>
    <row r="486" spans="1:18" ht="36.75" thickBot="1" x14ac:dyDescent="0.3">
      <c r="A486" s="82"/>
      <c r="B486" s="77"/>
      <c r="C486" s="138"/>
      <c r="D486" s="138"/>
      <c r="E486" s="138"/>
      <c r="F486" s="138"/>
      <c r="G486" s="138"/>
      <c r="H486" s="138"/>
      <c r="I486" s="36"/>
      <c r="J486" s="40"/>
      <c r="K486" s="36"/>
      <c r="L486" s="40"/>
      <c r="M486" s="36"/>
      <c r="N486" s="43"/>
      <c r="O486" s="44"/>
      <c r="P486" s="69" t="s">
        <v>1790</v>
      </c>
      <c r="Q486" s="88" t="s">
        <v>1791</v>
      </c>
      <c r="R486" s="23"/>
    </row>
    <row r="487" spans="1:18" ht="48.75" thickBot="1" x14ac:dyDescent="0.3">
      <c r="A487" s="82"/>
      <c r="B487" s="77" t="s">
        <v>3760</v>
      </c>
      <c r="C487" s="138"/>
      <c r="D487" s="138"/>
      <c r="E487" s="138"/>
      <c r="F487" s="138"/>
      <c r="G487" s="138"/>
      <c r="H487" s="138"/>
      <c r="I487" s="36"/>
      <c r="J487" s="40"/>
      <c r="K487" s="36"/>
      <c r="L487" s="40"/>
      <c r="M487" s="36"/>
      <c r="N487" s="43">
        <v>142590.87914999999</v>
      </c>
      <c r="O487" s="44">
        <v>140832.19328000001</v>
      </c>
      <c r="P487" s="69" t="s">
        <v>1792</v>
      </c>
      <c r="Q487" s="88" t="s">
        <v>1794</v>
      </c>
      <c r="R487" s="23"/>
    </row>
    <row r="488" spans="1:18" ht="60.75" thickBot="1" x14ac:dyDescent="0.3">
      <c r="A488" s="82"/>
      <c r="B488" s="77"/>
      <c r="C488" s="138"/>
      <c r="D488" s="138"/>
      <c r="E488" s="138"/>
      <c r="F488" s="138"/>
      <c r="G488" s="138"/>
      <c r="H488" s="138"/>
      <c r="I488" s="36"/>
      <c r="J488" s="40"/>
      <c r="K488" s="36"/>
      <c r="L488" s="40"/>
      <c r="M488" s="36"/>
      <c r="N488" s="43"/>
      <c r="O488" s="44"/>
      <c r="P488" s="69" t="s">
        <v>1793</v>
      </c>
      <c r="Q488" s="88" t="s">
        <v>1795</v>
      </c>
      <c r="R488" s="23"/>
    </row>
    <row r="489" spans="1:18" ht="16.5" thickBot="1" x14ac:dyDescent="0.3">
      <c r="A489" s="82"/>
      <c r="B489" s="75" t="s">
        <v>1122</v>
      </c>
      <c r="C489" s="138"/>
      <c r="D489" s="138"/>
      <c r="E489" s="138"/>
      <c r="F489" s="138"/>
      <c r="G489" s="138"/>
      <c r="H489" s="138"/>
      <c r="I489" s="36"/>
      <c r="J489" s="40"/>
      <c r="K489" s="36"/>
      <c r="L489" s="40"/>
      <c r="M489" s="36"/>
      <c r="N489" s="43">
        <v>141278.28998000003</v>
      </c>
      <c r="O489" s="44">
        <v>167700.24961000003</v>
      </c>
      <c r="P489" s="69" t="s">
        <v>2422</v>
      </c>
      <c r="Q489" s="99" t="s">
        <v>2422</v>
      </c>
      <c r="R489" s="23"/>
    </row>
    <row r="490" spans="1:18" ht="16.5" thickBot="1" x14ac:dyDescent="0.3">
      <c r="A490" s="82"/>
      <c r="B490" s="75" t="s">
        <v>3901</v>
      </c>
      <c r="C490" s="139"/>
      <c r="D490" s="139"/>
      <c r="E490" s="139"/>
      <c r="F490" s="139"/>
      <c r="G490" s="139"/>
      <c r="H490" s="139"/>
      <c r="I490" s="36"/>
      <c r="J490" s="40"/>
      <c r="K490" s="36"/>
      <c r="L490" s="40"/>
      <c r="M490" s="36"/>
      <c r="N490" s="43"/>
      <c r="O490" s="44"/>
      <c r="P490" s="69" t="s">
        <v>2422</v>
      </c>
      <c r="Q490" s="99" t="s">
        <v>2422</v>
      </c>
      <c r="R490" s="23"/>
    </row>
    <row r="491" spans="1:18" ht="16.5" customHeight="1" thickBot="1" x14ac:dyDescent="0.3">
      <c r="A491" s="147" t="s">
        <v>1723</v>
      </c>
      <c r="B491" s="148"/>
      <c r="C491" s="6">
        <f>SUM(C492:C505)</f>
        <v>15000</v>
      </c>
      <c r="D491" s="6">
        <f t="shared" ref="D491:H491" si="27">SUM(D492:D505)</f>
        <v>30000</v>
      </c>
      <c r="E491" s="6">
        <f t="shared" si="27"/>
        <v>30000</v>
      </c>
      <c r="F491" s="6">
        <f t="shared" si="27"/>
        <v>30000</v>
      </c>
      <c r="G491" s="6">
        <f t="shared" si="27"/>
        <v>30000</v>
      </c>
      <c r="H491" s="6">
        <f t="shared" si="27"/>
        <v>30000</v>
      </c>
      <c r="I491" s="156" t="s">
        <v>3903</v>
      </c>
      <c r="J491" s="156"/>
      <c r="K491" s="156"/>
      <c r="L491" s="156"/>
      <c r="M491" s="156"/>
      <c r="N491" s="6">
        <f>SUM(N492:N505)</f>
        <v>468406.56626999995</v>
      </c>
      <c r="O491" s="6">
        <f>SUM(O492:O505)</f>
        <v>472394.64100999996</v>
      </c>
      <c r="P491" s="98"/>
      <c r="Q491" s="98"/>
      <c r="R491" s="4"/>
    </row>
    <row r="492" spans="1:18" ht="24.75" thickBot="1" x14ac:dyDescent="0.3">
      <c r="A492" s="82"/>
      <c r="B492" s="77" t="s">
        <v>3761</v>
      </c>
      <c r="C492" s="41">
        <v>576</v>
      </c>
      <c r="D492" s="40">
        <v>1152</v>
      </c>
      <c r="E492" s="41">
        <v>1152</v>
      </c>
      <c r="F492" s="40">
        <v>1152</v>
      </c>
      <c r="G492" s="41">
        <v>1152</v>
      </c>
      <c r="H492" s="40">
        <v>1152</v>
      </c>
      <c r="I492" s="36"/>
      <c r="J492" s="40"/>
      <c r="K492" s="36"/>
      <c r="L492" s="40"/>
      <c r="M492" s="36"/>
      <c r="N492" s="43">
        <v>224444.26907999997</v>
      </c>
      <c r="O492" s="44">
        <v>221891.62829000002</v>
      </c>
      <c r="P492" s="183" t="s">
        <v>1725</v>
      </c>
      <c r="Q492" s="88" t="s">
        <v>1724</v>
      </c>
      <c r="R492" s="23"/>
    </row>
    <row r="493" spans="1:18" ht="24.75" thickBot="1" x14ac:dyDescent="0.3">
      <c r="A493" s="82"/>
      <c r="B493" s="77"/>
      <c r="C493" s="41"/>
      <c r="D493" s="40"/>
      <c r="E493" s="41"/>
      <c r="F493" s="40"/>
      <c r="G493" s="41"/>
      <c r="H493" s="40"/>
      <c r="I493" s="36"/>
      <c r="J493" s="40"/>
      <c r="K493" s="36"/>
      <c r="L493" s="40"/>
      <c r="M493" s="36"/>
      <c r="N493" s="43"/>
      <c r="O493" s="44"/>
      <c r="P493" s="184"/>
      <c r="Q493" s="88" t="s">
        <v>1726</v>
      </c>
      <c r="R493" s="23"/>
    </row>
    <row r="494" spans="1:18" ht="24.75" thickBot="1" x14ac:dyDescent="0.3">
      <c r="A494" s="82"/>
      <c r="B494" s="77"/>
      <c r="C494" s="41"/>
      <c r="D494" s="40"/>
      <c r="E494" s="41"/>
      <c r="F494" s="40"/>
      <c r="G494" s="41"/>
      <c r="H494" s="40"/>
      <c r="I494" s="36"/>
      <c r="J494" s="40"/>
      <c r="K494" s="36"/>
      <c r="L494" s="40"/>
      <c r="M494" s="36"/>
      <c r="N494" s="43"/>
      <c r="O494" s="44"/>
      <c r="P494" s="185"/>
      <c r="Q494" s="88" t="s">
        <v>1727</v>
      </c>
      <c r="R494" s="23"/>
    </row>
    <row r="495" spans="1:18" ht="24.75" thickBot="1" x14ac:dyDescent="0.3">
      <c r="A495" s="82"/>
      <c r="B495" s="77" t="s">
        <v>3762</v>
      </c>
      <c r="C495" s="41">
        <f>174+7500</f>
        <v>7674</v>
      </c>
      <c r="D495" s="40">
        <f>348+15000</f>
        <v>15348</v>
      </c>
      <c r="E495" s="41">
        <f t="shared" ref="E495:H495" si="28">348+15000</f>
        <v>15348</v>
      </c>
      <c r="F495" s="40">
        <f t="shared" si="28"/>
        <v>15348</v>
      </c>
      <c r="G495" s="41">
        <f t="shared" si="28"/>
        <v>15348</v>
      </c>
      <c r="H495" s="40">
        <f t="shared" si="28"/>
        <v>15348</v>
      </c>
      <c r="I495" s="36"/>
      <c r="J495" s="40"/>
      <c r="K495" s="36"/>
      <c r="L495" s="40"/>
      <c r="M495" s="36"/>
      <c r="N495" s="43">
        <v>95043.48633</v>
      </c>
      <c r="O495" s="44">
        <v>97383.65426000001</v>
      </c>
      <c r="P495" s="69" t="s">
        <v>1728</v>
      </c>
      <c r="Q495" s="88" t="s">
        <v>1730</v>
      </c>
      <c r="R495" s="23"/>
    </row>
    <row r="496" spans="1:18" ht="24.75" thickBot="1" x14ac:dyDescent="0.3">
      <c r="A496" s="82"/>
      <c r="B496" s="77"/>
      <c r="C496" s="41"/>
      <c r="D496" s="40"/>
      <c r="E496" s="41"/>
      <c r="F496" s="40"/>
      <c r="G496" s="41"/>
      <c r="H496" s="40"/>
      <c r="I496" s="36"/>
      <c r="J496" s="40"/>
      <c r="K496" s="36"/>
      <c r="L496" s="40"/>
      <c r="M496" s="36"/>
      <c r="N496" s="43"/>
      <c r="O496" s="44"/>
      <c r="P496" s="97" t="s">
        <v>1729</v>
      </c>
      <c r="Q496" s="88" t="s">
        <v>1731</v>
      </c>
      <c r="R496" s="23"/>
    </row>
    <row r="497" spans="1:18" ht="24.75" thickBot="1" x14ac:dyDescent="0.3">
      <c r="A497" s="82"/>
      <c r="B497" s="77" t="s">
        <v>3763</v>
      </c>
      <c r="C497" s="41">
        <v>1630</v>
      </c>
      <c r="D497" s="40">
        <v>3260</v>
      </c>
      <c r="E497" s="41">
        <v>3260</v>
      </c>
      <c r="F497" s="40">
        <v>3260</v>
      </c>
      <c r="G497" s="41">
        <v>3260</v>
      </c>
      <c r="H497" s="40">
        <v>3260</v>
      </c>
      <c r="I497" s="36"/>
      <c r="J497" s="40"/>
      <c r="K497" s="36"/>
      <c r="L497" s="40"/>
      <c r="M497" s="36"/>
      <c r="N497" s="43">
        <v>16028.946829999999</v>
      </c>
      <c r="O497" s="44">
        <v>19904.323960000002</v>
      </c>
      <c r="P497" s="183" t="s">
        <v>1732</v>
      </c>
      <c r="Q497" s="88" t="s">
        <v>1727</v>
      </c>
      <c r="R497" s="23"/>
    </row>
    <row r="498" spans="1:18" ht="48.75" thickBot="1" x14ac:dyDescent="0.3">
      <c r="A498" s="82"/>
      <c r="B498" s="77"/>
      <c r="C498" s="41"/>
      <c r="D498" s="40"/>
      <c r="E498" s="41"/>
      <c r="F498" s="40"/>
      <c r="G498" s="41"/>
      <c r="H498" s="40"/>
      <c r="I498" s="36"/>
      <c r="J498" s="40"/>
      <c r="K498" s="36"/>
      <c r="L498" s="40"/>
      <c r="M498" s="36"/>
      <c r="N498" s="43"/>
      <c r="O498" s="44"/>
      <c r="P498" s="185"/>
      <c r="Q498" s="88" t="s">
        <v>1733</v>
      </c>
      <c r="R498" s="23"/>
    </row>
    <row r="499" spans="1:18" ht="26.25" customHeight="1" thickBot="1" x14ac:dyDescent="0.3">
      <c r="A499" s="82"/>
      <c r="B499" s="77"/>
      <c r="C499" s="41"/>
      <c r="D499" s="40"/>
      <c r="E499" s="41"/>
      <c r="F499" s="40"/>
      <c r="G499" s="41"/>
      <c r="H499" s="40"/>
      <c r="I499" s="36"/>
      <c r="J499" s="40"/>
      <c r="K499" s="36"/>
      <c r="L499" s="40"/>
      <c r="M499" s="36"/>
      <c r="N499" s="43"/>
      <c r="O499" s="44"/>
      <c r="P499" s="186" t="s">
        <v>1734</v>
      </c>
      <c r="Q499" s="88" t="s">
        <v>1735</v>
      </c>
      <c r="R499" s="23"/>
    </row>
    <row r="500" spans="1:18" ht="24.75" thickBot="1" x14ac:dyDescent="0.3">
      <c r="A500" s="82"/>
      <c r="B500" s="77"/>
      <c r="C500" s="41"/>
      <c r="D500" s="40"/>
      <c r="E500" s="41"/>
      <c r="F500" s="40"/>
      <c r="G500" s="41"/>
      <c r="H500" s="40"/>
      <c r="I500" s="36"/>
      <c r="J500" s="40"/>
      <c r="K500" s="36"/>
      <c r="L500" s="40"/>
      <c r="M500" s="36"/>
      <c r="N500" s="43"/>
      <c r="O500" s="44"/>
      <c r="P500" s="187"/>
      <c r="Q500" s="88" t="s">
        <v>1736</v>
      </c>
      <c r="R500" s="23"/>
    </row>
    <row r="501" spans="1:18" ht="24.75" thickBot="1" x14ac:dyDescent="0.3">
      <c r="A501" s="82"/>
      <c r="B501" s="77" t="s">
        <v>3764</v>
      </c>
      <c r="C501" s="41">
        <f>630+3120</f>
        <v>3750</v>
      </c>
      <c r="D501" s="40">
        <f>1260+6240</f>
        <v>7500</v>
      </c>
      <c r="E501" s="41">
        <f t="shared" ref="E501:H501" si="29">1260+6240</f>
        <v>7500</v>
      </c>
      <c r="F501" s="40">
        <f t="shared" si="29"/>
        <v>7500</v>
      </c>
      <c r="G501" s="41">
        <f t="shared" si="29"/>
        <v>7500</v>
      </c>
      <c r="H501" s="40">
        <f t="shared" si="29"/>
        <v>7500</v>
      </c>
      <c r="I501" s="36"/>
      <c r="J501" s="40"/>
      <c r="K501" s="36"/>
      <c r="L501" s="40"/>
      <c r="M501" s="36"/>
      <c r="N501" s="43">
        <v>107853.54807999998</v>
      </c>
      <c r="O501" s="44">
        <v>108724.24921000001</v>
      </c>
      <c r="P501" s="183" t="s">
        <v>1725</v>
      </c>
      <c r="Q501" s="88" t="s">
        <v>1727</v>
      </c>
      <c r="R501" s="23"/>
    </row>
    <row r="502" spans="1:18" ht="24.75" thickBot="1" x14ac:dyDescent="0.3">
      <c r="A502" s="82"/>
      <c r="B502" s="77"/>
      <c r="C502" s="41"/>
      <c r="D502" s="40"/>
      <c r="E502" s="41"/>
      <c r="F502" s="40"/>
      <c r="G502" s="41"/>
      <c r="H502" s="40"/>
      <c r="I502" s="36"/>
      <c r="J502" s="40"/>
      <c r="K502" s="36"/>
      <c r="L502" s="40"/>
      <c r="M502" s="36"/>
      <c r="N502" s="43"/>
      <c r="O502" s="44"/>
      <c r="P502" s="185"/>
      <c r="Q502" s="88" t="s">
        <v>1726</v>
      </c>
      <c r="R502" s="23"/>
    </row>
    <row r="503" spans="1:18" ht="41.25" customHeight="1" thickBot="1" x14ac:dyDescent="0.3">
      <c r="A503" s="82"/>
      <c r="B503" s="77"/>
      <c r="C503" s="41"/>
      <c r="D503" s="40"/>
      <c r="E503" s="41"/>
      <c r="F503" s="40"/>
      <c r="G503" s="41"/>
      <c r="H503" s="40"/>
      <c r="I503" s="36"/>
      <c r="J503" s="40"/>
      <c r="K503" s="36"/>
      <c r="L503" s="40"/>
      <c r="M503" s="36"/>
      <c r="N503" s="43"/>
      <c r="O503" s="44"/>
      <c r="P503" s="108" t="s">
        <v>1737</v>
      </c>
      <c r="Q503" s="88" t="s">
        <v>1738</v>
      </c>
      <c r="R503" s="23"/>
    </row>
    <row r="504" spans="1:18" ht="16.5" thickBot="1" x14ac:dyDescent="0.3">
      <c r="A504" s="82"/>
      <c r="B504" s="75" t="s">
        <v>1122</v>
      </c>
      <c r="C504" s="41">
        <v>1192</v>
      </c>
      <c r="D504" s="40">
        <v>2384</v>
      </c>
      <c r="E504" s="41">
        <v>2384</v>
      </c>
      <c r="F504" s="40">
        <v>2384</v>
      </c>
      <c r="G504" s="41">
        <v>2384</v>
      </c>
      <c r="H504" s="40">
        <v>2384</v>
      </c>
      <c r="I504" s="36"/>
      <c r="J504" s="40"/>
      <c r="K504" s="36"/>
      <c r="L504" s="40"/>
      <c r="M504" s="36"/>
      <c r="N504" s="43">
        <v>25036.31595</v>
      </c>
      <c r="O504" s="44">
        <v>24490.785289999996</v>
      </c>
      <c r="P504" s="109" t="s">
        <v>2422</v>
      </c>
      <c r="Q504" s="99" t="s">
        <v>2422</v>
      </c>
      <c r="R504" s="23"/>
    </row>
    <row r="505" spans="1:18" ht="16.5" thickBot="1" x14ac:dyDescent="0.3">
      <c r="A505" s="82"/>
      <c r="B505" s="75" t="s">
        <v>3901</v>
      </c>
      <c r="C505" s="41">
        <v>178</v>
      </c>
      <c r="D505" s="40">
        <v>356</v>
      </c>
      <c r="E505" s="41">
        <v>356</v>
      </c>
      <c r="F505" s="40">
        <v>356</v>
      </c>
      <c r="G505" s="41">
        <v>356</v>
      </c>
      <c r="H505" s="40">
        <v>356</v>
      </c>
      <c r="I505" s="36"/>
      <c r="J505" s="40"/>
      <c r="K505" s="36"/>
      <c r="L505" s="40"/>
      <c r="M505" s="36"/>
      <c r="N505" s="43"/>
      <c r="O505" s="44"/>
      <c r="P505" s="109" t="s">
        <v>2422</v>
      </c>
      <c r="Q505" s="99" t="s">
        <v>2422</v>
      </c>
      <c r="R505" s="23"/>
    </row>
    <row r="506" spans="1:18" ht="16.5" customHeight="1" thickBot="1" x14ac:dyDescent="0.3">
      <c r="A506" s="147" t="s">
        <v>2298</v>
      </c>
      <c r="B506" s="148"/>
      <c r="C506" s="6">
        <f>SUM(C507:C510)</f>
        <v>200</v>
      </c>
      <c r="D506" s="6">
        <f t="shared" ref="D506:H506" si="30">SUM(D507:D510)</f>
        <v>2400</v>
      </c>
      <c r="E506" s="6">
        <f t="shared" si="30"/>
        <v>2400</v>
      </c>
      <c r="F506" s="6">
        <f t="shared" si="30"/>
        <v>2400</v>
      </c>
      <c r="G506" s="6">
        <f t="shared" si="30"/>
        <v>2400</v>
      </c>
      <c r="H506" s="6">
        <f t="shared" si="30"/>
        <v>2400</v>
      </c>
      <c r="I506" s="156" t="s">
        <v>3903</v>
      </c>
      <c r="J506" s="156"/>
      <c r="K506" s="156"/>
      <c r="L506" s="156"/>
      <c r="M506" s="156"/>
      <c r="N506" s="6">
        <f>SUM(N507:N510)</f>
        <v>7851.3581499999991</v>
      </c>
      <c r="O506" s="6">
        <f>SUM(O507:O510)</f>
        <v>6439.6983899999996</v>
      </c>
      <c r="P506" s="98"/>
      <c r="Q506" s="98"/>
      <c r="R506" s="4"/>
    </row>
    <row r="507" spans="1:18" ht="16.5" customHeight="1" thickBot="1" x14ac:dyDescent="0.3">
      <c r="A507" s="82"/>
      <c r="B507" s="77" t="s">
        <v>2299</v>
      </c>
      <c r="C507" s="41">
        <v>0</v>
      </c>
      <c r="D507" s="40">
        <v>322.5</v>
      </c>
      <c r="E507" s="41">
        <v>322.5</v>
      </c>
      <c r="F507" s="40">
        <v>322.5</v>
      </c>
      <c r="G507" s="41">
        <v>322.5</v>
      </c>
      <c r="H507" s="40">
        <v>322.5</v>
      </c>
      <c r="I507" s="36"/>
      <c r="J507" s="40"/>
      <c r="K507" s="36"/>
      <c r="L507" s="40"/>
      <c r="M507" s="36"/>
      <c r="N507" s="43">
        <v>2471.7774399999998</v>
      </c>
      <c r="O507" s="44">
        <v>58.867060000000002</v>
      </c>
      <c r="P507" s="103" t="s">
        <v>2300</v>
      </c>
      <c r="Q507" s="73" t="s">
        <v>3402</v>
      </c>
      <c r="R507" s="23"/>
    </row>
    <row r="508" spans="1:18" ht="41.25" customHeight="1" thickBot="1" x14ac:dyDescent="0.3">
      <c r="A508" s="82"/>
      <c r="B508" s="77" t="s">
        <v>2301</v>
      </c>
      <c r="C508" s="41">
        <v>0</v>
      </c>
      <c r="D508" s="40">
        <v>1322.5</v>
      </c>
      <c r="E508" s="41">
        <v>1322.5</v>
      </c>
      <c r="F508" s="40">
        <v>1322.5</v>
      </c>
      <c r="G508" s="41">
        <v>1322.5</v>
      </c>
      <c r="H508" s="40">
        <v>1322.5</v>
      </c>
      <c r="I508" s="36"/>
      <c r="J508" s="40"/>
      <c r="K508" s="36"/>
      <c r="L508" s="40"/>
      <c r="M508" s="36"/>
      <c r="N508" s="43">
        <v>2023.9493599999998</v>
      </c>
      <c r="O508" s="44">
        <v>2064.4744599999999</v>
      </c>
      <c r="P508" s="103" t="s">
        <v>2302</v>
      </c>
      <c r="Q508" s="73" t="s">
        <v>2303</v>
      </c>
      <c r="R508" s="23"/>
    </row>
    <row r="509" spans="1:18" ht="16.5" thickBot="1" x14ac:dyDescent="0.3">
      <c r="A509" s="82"/>
      <c r="B509" s="77" t="s">
        <v>2304</v>
      </c>
      <c r="C509" s="41">
        <v>0</v>
      </c>
      <c r="D509" s="40">
        <v>0</v>
      </c>
      <c r="E509" s="41">
        <v>0</v>
      </c>
      <c r="F509" s="40">
        <v>0</v>
      </c>
      <c r="G509" s="41">
        <v>0</v>
      </c>
      <c r="H509" s="40">
        <v>0</v>
      </c>
      <c r="I509" s="36"/>
      <c r="J509" s="40"/>
      <c r="K509" s="36"/>
      <c r="L509" s="40"/>
      <c r="M509" s="36"/>
      <c r="N509" s="43">
        <v>704.77667999999994</v>
      </c>
      <c r="O509" s="44">
        <v>965.55216999999993</v>
      </c>
      <c r="P509" s="110" t="s">
        <v>2305</v>
      </c>
      <c r="Q509" s="73" t="s">
        <v>2306</v>
      </c>
      <c r="R509" s="23"/>
    </row>
    <row r="510" spans="1:18" ht="16.5" thickBot="1" x14ac:dyDescent="0.3">
      <c r="A510" s="82"/>
      <c r="B510" s="75" t="s">
        <v>1122</v>
      </c>
      <c r="C510" s="41">
        <v>200</v>
      </c>
      <c r="D510" s="40">
        <v>755</v>
      </c>
      <c r="E510" s="41">
        <v>755</v>
      </c>
      <c r="F510" s="40">
        <v>755</v>
      </c>
      <c r="G510" s="41">
        <v>755</v>
      </c>
      <c r="H510" s="40">
        <v>755</v>
      </c>
      <c r="I510" s="36"/>
      <c r="J510" s="40"/>
      <c r="K510" s="36"/>
      <c r="L510" s="40"/>
      <c r="M510" s="36"/>
      <c r="N510" s="43">
        <v>2650.8546699999997</v>
      </c>
      <c r="O510" s="44">
        <v>3350.8047000000001</v>
      </c>
      <c r="P510" s="103" t="s">
        <v>2422</v>
      </c>
      <c r="Q510" s="99" t="s">
        <v>2422</v>
      </c>
      <c r="R510" s="23"/>
    </row>
    <row r="511" spans="1:18" ht="16.5" customHeight="1" thickBot="1" x14ac:dyDescent="0.3">
      <c r="A511" s="147" t="s">
        <v>1739</v>
      </c>
      <c r="B511" s="148"/>
      <c r="C511" s="6">
        <f>SUM(C512:C516)</f>
        <v>0</v>
      </c>
      <c r="D511" s="6">
        <f t="shared" ref="D511:H511" si="31">SUM(D512:D516)</f>
        <v>819</v>
      </c>
      <c r="E511" s="6">
        <f t="shared" si="31"/>
        <v>819</v>
      </c>
      <c r="F511" s="6">
        <f t="shared" si="31"/>
        <v>819</v>
      </c>
      <c r="G511" s="6">
        <f t="shared" si="31"/>
        <v>819</v>
      </c>
      <c r="H511" s="6">
        <f t="shared" si="31"/>
        <v>819</v>
      </c>
      <c r="I511" s="156" t="s">
        <v>3903</v>
      </c>
      <c r="J511" s="156"/>
      <c r="K511" s="156"/>
      <c r="L511" s="156"/>
      <c r="M511" s="156"/>
      <c r="N511" s="6">
        <f>SUM(N512:N516)</f>
        <v>2028.1347199999996</v>
      </c>
      <c r="O511" s="6">
        <f>SUM(O512:O516)</f>
        <v>2242.4576899999997</v>
      </c>
      <c r="P511" s="98"/>
      <c r="Q511" s="98"/>
      <c r="R511" s="4"/>
    </row>
    <row r="512" spans="1:18" ht="16.5" thickBot="1" x14ac:dyDescent="0.3">
      <c r="A512" s="82"/>
      <c r="B512" s="77" t="s">
        <v>2445</v>
      </c>
      <c r="C512" s="41"/>
      <c r="D512" s="40"/>
      <c r="E512" s="41"/>
      <c r="F512" s="40"/>
      <c r="G512" s="41"/>
      <c r="H512" s="40"/>
      <c r="I512" s="36"/>
      <c r="J512" s="40"/>
      <c r="K512" s="36"/>
      <c r="L512" s="40"/>
      <c r="M512" s="36"/>
      <c r="N512" s="43">
        <v>974.79323999999986</v>
      </c>
      <c r="O512" s="44">
        <v>1076.6701799999998</v>
      </c>
      <c r="P512" s="69" t="s">
        <v>1740</v>
      </c>
      <c r="Q512" s="88" t="s">
        <v>1395</v>
      </c>
      <c r="R512" s="23"/>
    </row>
    <row r="513" spans="1:24" ht="24.75" thickBot="1" x14ac:dyDescent="0.3">
      <c r="A513" s="82"/>
      <c r="B513" s="77"/>
      <c r="C513" s="41"/>
      <c r="D513" s="40"/>
      <c r="E513" s="41"/>
      <c r="F513" s="40"/>
      <c r="G513" s="41"/>
      <c r="H513" s="40"/>
      <c r="I513" s="36"/>
      <c r="J513" s="40"/>
      <c r="K513" s="36"/>
      <c r="L513" s="40"/>
      <c r="M513" s="36"/>
      <c r="N513" s="43"/>
      <c r="O513" s="44"/>
      <c r="P513" s="69" t="s">
        <v>1741</v>
      </c>
      <c r="Q513" s="88" t="s">
        <v>1742</v>
      </c>
      <c r="R513" s="23"/>
    </row>
    <row r="514" spans="1:24" ht="36.75" thickBot="1" x14ac:dyDescent="0.3">
      <c r="A514" s="82"/>
      <c r="B514" s="77" t="s">
        <v>2444</v>
      </c>
      <c r="C514" s="41"/>
      <c r="D514" s="40"/>
      <c r="E514" s="41"/>
      <c r="F514" s="40"/>
      <c r="G514" s="41"/>
      <c r="H514" s="40"/>
      <c r="I514" s="36"/>
      <c r="J514" s="40"/>
      <c r="K514" s="36"/>
      <c r="L514" s="40"/>
      <c r="M514" s="36"/>
      <c r="N514" s="43">
        <v>225.84659999999997</v>
      </c>
      <c r="O514" s="44">
        <v>196.95824000000002</v>
      </c>
      <c r="P514" s="103" t="s">
        <v>1744</v>
      </c>
      <c r="Q514" s="88" t="s">
        <v>1480</v>
      </c>
      <c r="R514" s="36"/>
      <c r="S514" s="94"/>
      <c r="T514" s="90"/>
      <c r="U514" s="94"/>
      <c r="V514" s="90"/>
      <c r="W514" s="95"/>
      <c r="X514" s="95"/>
    </row>
    <row r="515" spans="1:24" ht="36.75" thickBot="1" x14ac:dyDescent="0.3">
      <c r="A515" s="82"/>
      <c r="B515" s="77"/>
      <c r="C515" s="41"/>
      <c r="D515" s="40"/>
      <c r="E515" s="41"/>
      <c r="F515" s="40"/>
      <c r="G515" s="41"/>
      <c r="H515" s="40"/>
      <c r="I515" s="36"/>
      <c r="J515" s="40"/>
      <c r="K515" s="36"/>
      <c r="L515" s="40"/>
      <c r="M515" s="36"/>
      <c r="N515" s="43"/>
      <c r="O515" s="44"/>
      <c r="P515" s="69" t="s">
        <v>1745</v>
      </c>
      <c r="Q515" s="88" t="s">
        <v>1743</v>
      </c>
      <c r="R515" s="23"/>
    </row>
    <row r="516" spans="1:24" ht="16.5" thickBot="1" x14ac:dyDescent="0.3">
      <c r="A516" s="82"/>
      <c r="B516" s="75" t="s">
        <v>1122</v>
      </c>
      <c r="C516" s="41">
        <v>0</v>
      </c>
      <c r="D516" s="40">
        <v>819</v>
      </c>
      <c r="E516" s="41">
        <v>819</v>
      </c>
      <c r="F516" s="40">
        <v>819</v>
      </c>
      <c r="G516" s="41">
        <v>819</v>
      </c>
      <c r="H516" s="40">
        <v>819</v>
      </c>
      <c r="I516" s="36"/>
      <c r="J516" s="40"/>
      <c r="K516" s="36"/>
      <c r="L516" s="40"/>
      <c r="M516" s="36"/>
      <c r="N516" s="43">
        <v>827.49487999999985</v>
      </c>
      <c r="O516" s="44">
        <v>968.82927000000007</v>
      </c>
      <c r="P516" s="104" t="s">
        <v>2422</v>
      </c>
      <c r="Q516" s="99" t="s">
        <v>2422</v>
      </c>
      <c r="R516" s="23"/>
    </row>
    <row r="517" spans="1:24" ht="16.5" customHeight="1" thickBot="1" x14ac:dyDescent="0.3">
      <c r="A517" s="147" t="s">
        <v>1131</v>
      </c>
      <c r="B517" s="148"/>
      <c r="C517" s="5">
        <v>774</v>
      </c>
      <c r="D517" s="5">
        <v>941</v>
      </c>
      <c r="E517" s="5">
        <v>1004</v>
      </c>
      <c r="F517" s="5">
        <v>1004</v>
      </c>
      <c r="G517" s="5">
        <v>1004</v>
      </c>
      <c r="H517" s="5">
        <v>1004</v>
      </c>
      <c r="I517" s="20">
        <v>0</v>
      </c>
      <c r="J517" s="20">
        <v>2</v>
      </c>
      <c r="K517" s="20">
        <v>3</v>
      </c>
      <c r="L517" s="20">
        <v>3</v>
      </c>
      <c r="M517" s="20">
        <v>3</v>
      </c>
      <c r="N517" s="5">
        <f>SUM(N518:N521)</f>
        <v>3529.0257699999997</v>
      </c>
      <c r="O517" s="5">
        <f>SUM(O518:O521)</f>
        <v>4323.5574299999998</v>
      </c>
      <c r="P517" s="98"/>
      <c r="Q517" s="98"/>
      <c r="R517" s="22"/>
    </row>
    <row r="518" spans="1:24" ht="48.75" thickBot="1" x14ac:dyDescent="0.3">
      <c r="A518" s="81"/>
      <c r="B518" s="75" t="s">
        <v>3765</v>
      </c>
      <c r="C518" s="137" t="s">
        <v>3901</v>
      </c>
      <c r="D518" s="137"/>
      <c r="E518" s="137"/>
      <c r="F518" s="137"/>
      <c r="G518" s="137"/>
      <c r="H518" s="137"/>
      <c r="I518" s="140" t="s">
        <v>3901</v>
      </c>
      <c r="J518" s="140"/>
      <c r="K518" s="140"/>
      <c r="L518" s="140"/>
      <c r="M518" s="140"/>
      <c r="N518" s="43">
        <v>464.38964999999996</v>
      </c>
      <c r="O518" s="44">
        <v>432.30206000000004</v>
      </c>
      <c r="P518" s="69" t="s">
        <v>1132</v>
      </c>
      <c r="Q518" s="96" t="s">
        <v>1133</v>
      </c>
      <c r="R518" s="144" t="s">
        <v>2562</v>
      </c>
    </row>
    <row r="519" spans="1:24" ht="24.75" thickBot="1" x14ac:dyDescent="0.3">
      <c r="A519" s="81"/>
      <c r="B519" s="75"/>
      <c r="C519" s="138"/>
      <c r="D519" s="138"/>
      <c r="E519" s="138"/>
      <c r="F519" s="138"/>
      <c r="G519" s="138"/>
      <c r="H519" s="138"/>
      <c r="I519" s="141"/>
      <c r="J519" s="141"/>
      <c r="K519" s="141"/>
      <c r="L519" s="141"/>
      <c r="M519" s="141"/>
      <c r="N519" s="43"/>
      <c r="O519" s="44"/>
      <c r="P519" s="69" t="s">
        <v>1134</v>
      </c>
      <c r="Q519" s="96" t="s">
        <v>1135</v>
      </c>
      <c r="R519" s="145"/>
    </row>
    <row r="520" spans="1:24" ht="32.25" thickBot="1" x14ac:dyDescent="0.3">
      <c r="A520" s="81"/>
      <c r="B520" s="75" t="s">
        <v>3766</v>
      </c>
      <c r="C520" s="138"/>
      <c r="D520" s="138"/>
      <c r="E520" s="138"/>
      <c r="F520" s="138"/>
      <c r="G520" s="138"/>
      <c r="H520" s="138"/>
      <c r="I520" s="141"/>
      <c r="J520" s="141"/>
      <c r="K520" s="141"/>
      <c r="L520" s="141"/>
      <c r="M520" s="141"/>
      <c r="N520" s="43">
        <v>1720.97388</v>
      </c>
      <c r="O520" s="44">
        <v>1952.6363000000001</v>
      </c>
      <c r="P520" s="69" t="s">
        <v>1136</v>
      </c>
      <c r="Q520" s="96" t="s">
        <v>1137</v>
      </c>
      <c r="R520" s="145"/>
    </row>
    <row r="521" spans="1:24" ht="16.5" thickBot="1" x14ac:dyDescent="0.3">
      <c r="A521" s="81"/>
      <c r="B521" s="75" t="s">
        <v>1122</v>
      </c>
      <c r="C521" s="139"/>
      <c r="D521" s="139"/>
      <c r="E521" s="139"/>
      <c r="F521" s="139"/>
      <c r="G521" s="139"/>
      <c r="H521" s="139"/>
      <c r="I521" s="142"/>
      <c r="J521" s="142"/>
      <c r="K521" s="142"/>
      <c r="L521" s="142"/>
      <c r="M521" s="142"/>
      <c r="N521" s="43">
        <v>1343.6622399999997</v>
      </c>
      <c r="O521" s="44">
        <v>1938.6190699999997</v>
      </c>
      <c r="P521" s="69" t="s">
        <v>2422</v>
      </c>
      <c r="Q521" s="99" t="s">
        <v>2422</v>
      </c>
      <c r="R521" s="146"/>
    </row>
    <row r="522" spans="1:24" ht="16.5" customHeight="1" thickBot="1" x14ac:dyDescent="0.3">
      <c r="A522" s="147" t="s">
        <v>1797</v>
      </c>
      <c r="B522" s="148"/>
      <c r="C522" s="6">
        <v>13715</v>
      </c>
      <c r="D522" s="6">
        <v>35716</v>
      </c>
      <c r="E522" s="6">
        <v>67967</v>
      </c>
      <c r="F522" s="6">
        <v>67967</v>
      </c>
      <c r="G522" s="6">
        <v>67967</v>
      </c>
      <c r="H522" s="6">
        <v>67967</v>
      </c>
      <c r="I522" s="156" t="s">
        <v>3903</v>
      </c>
      <c r="J522" s="156"/>
      <c r="K522" s="156"/>
      <c r="L522" s="156"/>
      <c r="M522" s="156"/>
      <c r="N522" s="86">
        <f>SUM(N523:N541)</f>
        <v>247031.27875000006</v>
      </c>
      <c r="O522" s="86">
        <f>SUM(O523:O541)</f>
        <v>274281.72342000005</v>
      </c>
      <c r="P522" s="98"/>
      <c r="Q522" s="98"/>
      <c r="R522" s="4"/>
    </row>
    <row r="523" spans="1:24" ht="32.25" thickBot="1" x14ac:dyDescent="0.3">
      <c r="A523" s="82"/>
      <c r="B523" s="77" t="s">
        <v>3767</v>
      </c>
      <c r="C523" s="137" t="s">
        <v>3901</v>
      </c>
      <c r="D523" s="137"/>
      <c r="E523" s="137"/>
      <c r="F523" s="137"/>
      <c r="G523" s="137"/>
      <c r="H523" s="137"/>
      <c r="I523" s="36"/>
      <c r="J523" s="40"/>
      <c r="K523" s="36"/>
      <c r="L523" s="40"/>
      <c r="M523" s="36"/>
      <c r="N523" s="43">
        <v>28738.728249999996</v>
      </c>
      <c r="O523" s="44">
        <v>32007.13783</v>
      </c>
      <c r="P523" s="69" t="s">
        <v>1798</v>
      </c>
      <c r="Q523" s="88" t="s">
        <v>1796</v>
      </c>
      <c r="R523" s="23"/>
    </row>
    <row r="524" spans="1:24" ht="36.75" thickBot="1" x14ac:dyDescent="0.3">
      <c r="A524" s="82"/>
      <c r="B524" s="77"/>
      <c r="C524" s="138"/>
      <c r="D524" s="138"/>
      <c r="E524" s="138"/>
      <c r="F524" s="138"/>
      <c r="G524" s="138"/>
      <c r="H524" s="138"/>
      <c r="I524" s="36"/>
      <c r="J524" s="40"/>
      <c r="K524" s="36"/>
      <c r="L524" s="40"/>
      <c r="M524" s="36"/>
      <c r="N524" s="43"/>
      <c r="O524" s="44"/>
      <c r="P524" s="69" t="s">
        <v>1799</v>
      </c>
      <c r="Q524" s="88" t="s">
        <v>1395</v>
      </c>
      <c r="R524" s="23"/>
    </row>
    <row r="525" spans="1:24" ht="36.75" thickBot="1" x14ac:dyDescent="0.3">
      <c r="A525" s="82"/>
      <c r="B525" s="77"/>
      <c r="C525" s="138"/>
      <c r="D525" s="138"/>
      <c r="E525" s="138"/>
      <c r="F525" s="138"/>
      <c r="G525" s="138"/>
      <c r="H525" s="138"/>
      <c r="I525" s="36"/>
      <c r="J525" s="40"/>
      <c r="K525" s="36"/>
      <c r="L525" s="40"/>
      <c r="M525" s="36"/>
      <c r="N525" s="43"/>
      <c r="O525" s="44"/>
      <c r="P525" s="69" t="s">
        <v>1800</v>
      </c>
      <c r="Q525" s="88" t="s">
        <v>1801</v>
      </c>
      <c r="R525" s="23"/>
    </row>
    <row r="526" spans="1:24" ht="36.75" thickBot="1" x14ac:dyDescent="0.3">
      <c r="A526" s="82"/>
      <c r="B526" s="77" t="s">
        <v>3768</v>
      </c>
      <c r="C526" s="138"/>
      <c r="D526" s="138"/>
      <c r="E526" s="138"/>
      <c r="F526" s="138"/>
      <c r="G526" s="138"/>
      <c r="H526" s="138"/>
      <c r="I526" s="36"/>
      <c r="J526" s="40"/>
      <c r="K526" s="36"/>
      <c r="L526" s="40"/>
      <c r="M526" s="36"/>
      <c r="N526" s="43">
        <v>24864.652389999999</v>
      </c>
      <c r="O526" s="44">
        <v>28417.549439999999</v>
      </c>
      <c r="P526" s="69" t="s">
        <v>1802</v>
      </c>
      <c r="Q526" s="88" t="s">
        <v>1352</v>
      </c>
      <c r="R526" s="23"/>
    </row>
    <row r="527" spans="1:24" ht="24.75" thickBot="1" x14ac:dyDescent="0.3">
      <c r="A527" s="82"/>
      <c r="B527" s="77"/>
      <c r="C527" s="138"/>
      <c r="D527" s="138"/>
      <c r="E527" s="138"/>
      <c r="F527" s="138"/>
      <c r="G527" s="138"/>
      <c r="H527" s="138"/>
      <c r="I527" s="36"/>
      <c r="J527" s="40"/>
      <c r="K527" s="36"/>
      <c r="L527" s="40"/>
      <c r="M527" s="36"/>
      <c r="N527" s="43"/>
      <c r="O527" s="44"/>
      <c r="P527" s="69" t="s">
        <v>1803</v>
      </c>
      <c r="Q527" s="88" t="s">
        <v>1804</v>
      </c>
      <c r="R527" s="23"/>
    </row>
    <row r="528" spans="1:24" ht="24.75" thickBot="1" x14ac:dyDescent="0.3">
      <c r="A528" s="82"/>
      <c r="B528" s="77" t="s">
        <v>3769</v>
      </c>
      <c r="C528" s="138"/>
      <c r="D528" s="138"/>
      <c r="E528" s="138"/>
      <c r="F528" s="138"/>
      <c r="G528" s="138"/>
      <c r="H528" s="138"/>
      <c r="I528" s="36"/>
      <c r="J528" s="40"/>
      <c r="K528" s="36"/>
      <c r="L528" s="40"/>
      <c r="M528" s="36"/>
      <c r="N528" s="43">
        <v>22719.156370000001</v>
      </c>
      <c r="O528" s="44">
        <v>24664.085009999999</v>
      </c>
      <c r="P528" s="69" t="s">
        <v>1805</v>
      </c>
      <c r="Q528" s="88" t="s">
        <v>480</v>
      </c>
      <c r="R528" s="23"/>
    </row>
    <row r="529" spans="1:18" ht="16.5" thickBot="1" x14ac:dyDescent="0.3">
      <c r="A529" s="82"/>
      <c r="B529" s="77" t="s">
        <v>3770</v>
      </c>
      <c r="C529" s="138"/>
      <c r="D529" s="138"/>
      <c r="E529" s="138"/>
      <c r="F529" s="138"/>
      <c r="G529" s="138"/>
      <c r="H529" s="138"/>
      <c r="I529" s="36"/>
      <c r="J529" s="40"/>
      <c r="K529" s="36"/>
      <c r="L529" s="40"/>
      <c r="M529" s="36"/>
      <c r="N529" s="43">
        <v>82139.375769999999</v>
      </c>
      <c r="O529" s="44">
        <v>89124.272030000022</v>
      </c>
      <c r="P529" s="69" t="s">
        <v>1808</v>
      </c>
      <c r="Q529" s="88" t="s">
        <v>1806</v>
      </c>
      <c r="R529" s="23"/>
    </row>
    <row r="530" spans="1:18" ht="16.5" thickBot="1" x14ac:dyDescent="0.3">
      <c r="A530" s="82"/>
      <c r="B530" s="77"/>
      <c r="C530" s="138"/>
      <c r="D530" s="138"/>
      <c r="E530" s="138"/>
      <c r="F530" s="138"/>
      <c r="G530" s="138"/>
      <c r="H530" s="138"/>
      <c r="I530" s="36"/>
      <c r="J530" s="40"/>
      <c r="K530" s="36"/>
      <c r="L530" s="40"/>
      <c r="M530" s="36"/>
      <c r="N530" s="43"/>
      <c r="O530" s="44"/>
      <c r="P530" s="69" t="s">
        <v>1809</v>
      </c>
      <c r="Q530" s="88" t="s">
        <v>1807</v>
      </c>
      <c r="R530" s="23"/>
    </row>
    <row r="531" spans="1:18" ht="44.25" customHeight="1" thickBot="1" x14ac:dyDescent="0.3">
      <c r="A531" s="82"/>
      <c r="B531" s="77"/>
      <c r="C531" s="138"/>
      <c r="D531" s="138"/>
      <c r="E531" s="138"/>
      <c r="F531" s="138"/>
      <c r="G531" s="138"/>
      <c r="H531" s="138"/>
      <c r="I531" s="36"/>
      <c r="J531" s="40"/>
      <c r="K531" s="36"/>
      <c r="L531" s="40"/>
      <c r="M531" s="36"/>
      <c r="N531" s="43"/>
      <c r="O531" s="44"/>
      <c r="P531" s="69" t="s">
        <v>1810</v>
      </c>
      <c r="Q531" s="88" t="s">
        <v>1796</v>
      </c>
      <c r="R531" s="23"/>
    </row>
    <row r="532" spans="1:18" ht="132.75" thickBot="1" x14ac:dyDescent="0.3">
      <c r="A532" s="82"/>
      <c r="B532" s="77" t="s">
        <v>3771</v>
      </c>
      <c r="C532" s="138"/>
      <c r="D532" s="138"/>
      <c r="E532" s="138"/>
      <c r="F532" s="138"/>
      <c r="G532" s="138"/>
      <c r="H532" s="138"/>
      <c r="I532" s="36"/>
      <c r="J532" s="40"/>
      <c r="K532" s="36"/>
      <c r="L532" s="40"/>
      <c r="M532" s="36"/>
      <c r="N532" s="43">
        <v>42285.214670000001</v>
      </c>
      <c r="O532" s="44">
        <v>40770.223300000005</v>
      </c>
      <c r="P532" s="69" t="s">
        <v>3403</v>
      </c>
      <c r="Q532" s="88" t="s">
        <v>3404</v>
      </c>
      <c r="R532" s="23"/>
    </row>
    <row r="533" spans="1:18" ht="96.75" thickBot="1" x14ac:dyDescent="0.3">
      <c r="A533" s="82"/>
      <c r="B533" s="77"/>
      <c r="C533" s="138"/>
      <c r="D533" s="138"/>
      <c r="E533" s="138"/>
      <c r="F533" s="138"/>
      <c r="G533" s="138"/>
      <c r="H533" s="138"/>
      <c r="I533" s="36"/>
      <c r="J533" s="40"/>
      <c r="K533" s="36"/>
      <c r="L533" s="40"/>
      <c r="M533" s="36"/>
      <c r="N533" s="43"/>
      <c r="O533" s="44"/>
      <c r="P533" s="69" t="s">
        <v>1811</v>
      </c>
      <c r="Q533" s="88" t="s">
        <v>3405</v>
      </c>
      <c r="R533" s="23"/>
    </row>
    <row r="534" spans="1:18" ht="132.75" thickBot="1" x14ac:dyDescent="0.3">
      <c r="A534" s="82"/>
      <c r="B534" s="77"/>
      <c r="C534" s="138"/>
      <c r="D534" s="138"/>
      <c r="E534" s="138"/>
      <c r="F534" s="138"/>
      <c r="G534" s="138"/>
      <c r="H534" s="138"/>
      <c r="I534" s="36"/>
      <c r="J534" s="40"/>
      <c r="K534" s="36"/>
      <c r="L534" s="40"/>
      <c r="M534" s="36"/>
      <c r="N534" s="43"/>
      <c r="O534" s="44"/>
      <c r="P534" s="69" t="s">
        <v>3406</v>
      </c>
      <c r="Q534" s="88" t="s">
        <v>3407</v>
      </c>
      <c r="R534" s="23"/>
    </row>
    <row r="535" spans="1:18" ht="32.25" thickBot="1" x14ac:dyDescent="0.3">
      <c r="A535" s="82"/>
      <c r="B535" s="77" t="s">
        <v>3772</v>
      </c>
      <c r="C535" s="138"/>
      <c r="D535" s="138"/>
      <c r="E535" s="138"/>
      <c r="F535" s="138"/>
      <c r="G535" s="138"/>
      <c r="H535" s="138"/>
      <c r="I535" s="36"/>
      <c r="J535" s="40"/>
      <c r="K535" s="36"/>
      <c r="L535" s="40"/>
      <c r="M535" s="36"/>
      <c r="N535" s="43">
        <v>10946.55796</v>
      </c>
      <c r="O535" s="44">
        <v>9030.5823499999988</v>
      </c>
      <c r="P535" s="69" t="s">
        <v>1812</v>
      </c>
      <c r="Q535" s="88" t="s">
        <v>1395</v>
      </c>
      <c r="R535" s="23"/>
    </row>
    <row r="536" spans="1:18" ht="24.75" thickBot="1" x14ac:dyDescent="0.3">
      <c r="A536" s="82"/>
      <c r="B536" s="75" t="s">
        <v>1122</v>
      </c>
      <c r="C536" s="138"/>
      <c r="D536" s="138"/>
      <c r="E536" s="138"/>
      <c r="F536" s="138"/>
      <c r="G536" s="138"/>
      <c r="H536" s="138"/>
      <c r="I536" s="36"/>
      <c r="J536" s="40"/>
      <c r="K536" s="36"/>
      <c r="L536" s="40"/>
      <c r="M536" s="36"/>
      <c r="N536" s="43">
        <v>35337.593340000007</v>
      </c>
      <c r="O536" s="44">
        <v>50267.873460000003</v>
      </c>
      <c r="P536" s="69" t="s">
        <v>3408</v>
      </c>
      <c r="Q536" s="88" t="s">
        <v>1395</v>
      </c>
      <c r="R536" s="23"/>
    </row>
    <row r="537" spans="1:18" ht="36.75" thickBot="1" x14ac:dyDescent="0.3">
      <c r="A537" s="82"/>
      <c r="B537" s="77"/>
      <c r="C537" s="138"/>
      <c r="D537" s="138"/>
      <c r="E537" s="138"/>
      <c r="F537" s="138"/>
      <c r="G537" s="138"/>
      <c r="H537" s="138"/>
      <c r="I537" s="36"/>
      <c r="J537" s="40"/>
      <c r="K537" s="36"/>
      <c r="L537" s="40"/>
      <c r="M537" s="36"/>
      <c r="N537" s="43"/>
      <c r="O537" s="44"/>
      <c r="P537" s="69" t="s">
        <v>3409</v>
      </c>
      <c r="Q537" s="88" t="s">
        <v>1813</v>
      </c>
      <c r="R537" s="23"/>
    </row>
    <row r="538" spans="1:18" ht="36.75" thickBot="1" x14ac:dyDescent="0.3">
      <c r="A538" s="82"/>
      <c r="B538" s="77"/>
      <c r="C538" s="138"/>
      <c r="D538" s="138"/>
      <c r="E538" s="138"/>
      <c r="F538" s="138"/>
      <c r="G538" s="138"/>
      <c r="H538" s="138"/>
      <c r="I538" s="36"/>
      <c r="J538" s="40"/>
      <c r="K538" s="36"/>
      <c r="L538" s="40"/>
      <c r="M538" s="36"/>
      <c r="N538" s="43"/>
      <c r="O538" s="44"/>
      <c r="P538" s="69" t="s">
        <v>1814</v>
      </c>
      <c r="Q538" s="88" t="s">
        <v>1395</v>
      </c>
      <c r="R538" s="23"/>
    </row>
    <row r="539" spans="1:18" ht="24.75" thickBot="1" x14ac:dyDescent="0.3">
      <c r="A539" s="82"/>
      <c r="B539" s="77"/>
      <c r="C539" s="138"/>
      <c r="D539" s="138"/>
      <c r="E539" s="138"/>
      <c r="F539" s="138"/>
      <c r="G539" s="138"/>
      <c r="H539" s="138"/>
      <c r="I539" s="36"/>
      <c r="J539" s="40"/>
      <c r="K539" s="36"/>
      <c r="L539" s="40"/>
      <c r="M539" s="36"/>
      <c r="N539" s="43"/>
      <c r="O539" s="44"/>
      <c r="P539" s="69" t="s">
        <v>3410</v>
      </c>
      <c r="Q539" s="88" t="s">
        <v>1815</v>
      </c>
      <c r="R539" s="23"/>
    </row>
    <row r="540" spans="1:18" ht="84.75" thickBot="1" x14ac:dyDescent="0.3">
      <c r="A540" s="82"/>
      <c r="B540" s="77"/>
      <c r="C540" s="138"/>
      <c r="D540" s="138"/>
      <c r="E540" s="138"/>
      <c r="F540" s="138"/>
      <c r="G540" s="138"/>
      <c r="H540" s="138"/>
      <c r="I540" s="36"/>
      <c r="J540" s="40"/>
      <c r="K540" s="36"/>
      <c r="L540" s="40"/>
      <c r="M540" s="36"/>
      <c r="N540" s="43"/>
      <c r="O540" s="44"/>
      <c r="P540" s="69" t="s">
        <v>3411</v>
      </c>
      <c r="Q540" s="88" t="s">
        <v>3412</v>
      </c>
      <c r="R540" s="23"/>
    </row>
    <row r="541" spans="1:18" ht="24.75" thickBot="1" x14ac:dyDescent="0.3">
      <c r="A541" s="82"/>
      <c r="B541" s="77"/>
      <c r="C541" s="138"/>
      <c r="D541" s="138"/>
      <c r="E541" s="138"/>
      <c r="F541" s="138"/>
      <c r="G541" s="138"/>
      <c r="H541" s="138"/>
      <c r="I541" s="36"/>
      <c r="J541" s="40"/>
      <c r="K541" s="36"/>
      <c r="L541" s="40"/>
      <c r="M541" s="36"/>
      <c r="N541" s="43"/>
      <c r="O541" s="44"/>
      <c r="P541" s="69" t="s">
        <v>1816</v>
      </c>
      <c r="Q541" s="88" t="s">
        <v>1395</v>
      </c>
      <c r="R541" s="23"/>
    </row>
    <row r="542" spans="1:18" ht="16.5" customHeight="1" thickBot="1" x14ac:dyDescent="0.3">
      <c r="A542" s="147" t="s">
        <v>1889</v>
      </c>
      <c r="B542" s="148"/>
      <c r="C542" s="6">
        <f>SUM(C543:C578)</f>
        <v>6300</v>
      </c>
      <c r="D542" s="6">
        <f t="shared" ref="D542:H542" si="32">SUM(D543:D578)</f>
        <v>40511</v>
      </c>
      <c r="E542" s="6">
        <f t="shared" si="32"/>
        <v>182576</v>
      </c>
      <c r="F542" s="6">
        <f t="shared" si="32"/>
        <v>182576</v>
      </c>
      <c r="G542" s="6">
        <f t="shared" si="32"/>
        <v>182576</v>
      </c>
      <c r="H542" s="6">
        <f t="shared" si="32"/>
        <v>182576</v>
      </c>
      <c r="I542" s="156" t="s">
        <v>3903</v>
      </c>
      <c r="J542" s="156"/>
      <c r="K542" s="156"/>
      <c r="L542" s="156"/>
      <c r="M542" s="156"/>
      <c r="N542" s="6">
        <f>SUM(N543:N578)</f>
        <v>23953006.862410005</v>
      </c>
      <c r="O542" s="6">
        <f>SUM(O543:O578)</f>
        <v>22667121.472929999</v>
      </c>
      <c r="P542" s="98"/>
      <c r="Q542" s="98"/>
      <c r="R542" s="4"/>
    </row>
    <row r="543" spans="1:18" ht="48.75" thickBot="1" x14ac:dyDescent="0.3">
      <c r="A543" s="82"/>
      <c r="B543" s="77" t="s">
        <v>3773</v>
      </c>
      <c r="C543" s="41">
        <v>5700</v>
      </c>
      <c r="D543" s="40">
        <v>13589</v>
      </c>
      <c r="E543" s="41">
        <v>33431</v>
      </c>
      <c r="F543" s="40">
        <v>33431</v>
      </c>
      <c r="G543" s="41">
        <v>33431</v>
      </c>
      <c r="H543" s="40">
        <v>33431</v>
      </c>
      <c r="I543" s="36"/>
      <c r="J543" s="40"/>
      <c r="K543" s="36"/>
      <c r="L543" s="40"/>
      <c r="M543" s="36"/>
      <c r="N543" s="43">
        <v>904893.94260999991</v>
      </c>
      <c r="O543" s="44">
        <v>883178.30657999997</v>
      </c>
      <c r="P543" s="69" t="s">
        <v>3413</v>
      </c>
      <c r="Q543" s="88" t="s">
        <v>1870</v>
      </c>
      <c r="R543" s="23"/>
    </row>
    <row r="544" spans="1:18" ht="84.75" thickBot="1" x14ac:dyDescent="0.3">
      <c r="A544" s="82"/>
      <c r="B544" s="77"/>
      <c r="C544" s="41"/>
      <c r="D544" s="40"/>
      <c r="E544" s="41"/>
      <c r="F544" s="40"/>
      <c r="G544" s="41"/>
      <c r="H544" s="40"/>
      <c r="I544" s="36"/>
      <c r="J544" s="40"/>
      <c r="K544" s="36"/>
      <c r="L544" s="40"/>
      <c r="M544" s="36"/>
      <c r="N544" s="43"/>
      <c r="O544" s="44"/>
      <c r="P544" s="69" t="s">
        <v>3414</v>
      </c>
      <c r="Q544" s="88" t="s">
        <v>1871</v>
      </c>
      <c r="R544" s="23"/>
    </row>
    <row r="545" spans="1:18" ht="36.75" thickBot="1" x14ac:dyDescent="0.3">
      <c r="A545" s="82"/>
      <c r="B545" s="77"/>
      <c r="C545" s="41"/>
      <c r="D545" s="40"/>
      <c r="E545" s="41"/>
      <c r="F545" s="40"/>
      <c r="G545" s="41"/>
      <c r="H545" s="40"/>
      <c r="I545" s="36"/>
      <c r="J545" s="40"/>
      <c r="K545" s="36"/>
      <c r="L545" s="40"/>
      <c r="M545" s="36"/>
      <c r="N545" s="43"/>
      <c r="O545" s="44"/>
      <c r="P545" s="69" t="s">
        <v>3415</v>
      </c>
      <c r="Q545" s="88" t="s">
        <v>500</v>
      </c>
      <c r="R545" s="23"/>
    </row>
    <row r="546" spans="1:18" ht="36.75" thickBot="1" x14ac:dyDescent="0.3">
      <c r="A546" s="82"/>
      <c r="B546" s="77" t="s">
        <v>3774</v>
      </c>
      <c r="C546" s="41">
        <v>0</v>
      </c>
      <c r="D546" s="40">
        <v>1303</v>
      </c>
      <c r="E546" s="41">
        <v>5204</v>
      </c>
      <c r="F546" s="40">
        <v>5204</v>
      </c>
      <c r="G546" s="41">
        <v>5204</v>
      </c>
      <c r="H546" s="40">
        <v>5204</v>
      </c>
      <c r="I546" s="36"/>
      <c r="J546" s="40"/>
      <c r="K546" s="36"/>
      <c r="L546" s="40"/>
      <c r="M546" s="36"/>
      <c r="N546" s="43">
        <v>771931.35311999999</v>
      </c>
      <c r="O546" s="44">
        <v>650081.30147999991</v>
      </c>
      <c r="P546" s="69" t="s">
        <v>3416</v>
      </c>
      <c r="Q546" s="88" t="s">
        <v>1872</v>
      </c>
      <c r="R546" s="23"/>
    </row>
    <row r="547" spans="1:18" ht="24.75" thickBot="1" x14ac:dyDescent="0.3">
      <c r="A547" s="82"/>
      <c r="B547" s="77"/>
      <c r="C547" s="41"/>
      <c r="D547" s="40"/>
      <c r="E547" s="41"/>
      <c r="F547" s="40"/>
      <c r="G547" s="41"/>
      <c r="H547" s="40"/>
      <c r="I547" s="36"/>
      <c r="J547" s="40"/>
      <c r="K547" s="36"/>
      <c r="L547" s="40"/>
      <c r="M547" s="36"/>
      <c r="N547" s="43"/>
      <c r="O547" s="44"/>
      <c r="P547" s="69" t="s">
        <v>3417</v>
      </c>
      <c r="Q547" s="88" t="s">
        <v>1873</v>
      </c>
      <c r="R547" s="23"/>
    </row>
    <row r="548" spans="1:18" ht="36.75" thickBot="1" x14ac:dyDescent="0.3">
      <c r="A548" s="82"/>
      <c r="B548" s="77"/>
      <c r="C548" s="41"/>
      <c r="D548" s="40"/>
      <c r="E548" s="41"/>
      <c r="F548" s="40"/>
      <c r="G548" s="41"/>
      <c r="H548" s="40"/>
      <c r="I548" s="36"/>
      <c r="J548" s="40"/>
      <c r="K548" s="36"/>
      <c r="L548" s="40"/>
      <c r="M548" s="36"/>
      <c r="N548" s="43"/>
      <c r="O548" s="44"/>
      <c r="P548" s="69" t="s">
        <v>3418</v>
      </c>
      <c r="Q548" s="88" t="s">
        <v>1123</v>
      </c>
      <c r="R548" s="23"/>
    </row>
    <row r="549" spans="1:18" ht="48.75" thickBot="1" x14ac:dyDescent="0.3">
      <c r="A549" s="82"/>
      <c r="B549" s="77"/>
      <c r="C549" s="41"/>
      <c r="D549" s="40"/>
      <c r="E549" s="41"/>
      <c r="F549" s="40"/>
      <c r="G549" s="41"/>
      <c r="H549" s="40"/>
      <c r="I549" s="36"/>
      <c r="J549" s="40"/>
      <c r="K549" s="36"/>
      <c r="L549" s="40"/>
      <c r="M549" s="36"/>
      <c r="N549" s="43"/>
      <c r="O549" s="44"/>
      <c r="P549" s="69" t="s">
        <v>3419</v>
      </c>
      <c r="Q549" s="88" t="s">
        <v>1874</v>
      </c>
      <c r="R549" s="23"/>
    </row>
    <row r="550" spans="1:18" ht="36.75" thickBot="1" x14ac:dyDescent="0.3">
      <c r="A550" s="82"/>
      <c r="B550" s="77"/>
      <c r="C550" s="41"/>
      <c r="D550" s="40"/>
      <c r="E550" s="41"/>
      <c r="F550" s="40"/>
      <c r="G550" s="41"/>
      <c r="H550" s="40"/>
      <c r="I550" s="36"/>
      <c r="J550" s="40"/>
      <c r="K550" s="36"/>
      <c r="L550" s="40"/>
      <c r="M550" s="36"/>
      <c r="N550" s="43"/>
      <c r="O550" s="44"/>
      <c r="P550" s="69" t="s">
        <v>3420</v>
      </c>
      <c r="Q550" s="88" t="s">
        <v>1875</v>
      </c>
      <c r="R550" s="23"/>
    </row>
    <row r="551" spans="1:18" ht="36.75" thickBot="1" x14ac:dyDescent="0.3">
      <c r="A551" s="82"/>
      <c r="B551" s="77"/>
      <c r="C551" s="41"/>
      <c r="D551" s="40"/>
      <c r="E551" s="41"/>
      <c r="F551" s="40"/>
      <c r="G551" s="41"/>
      <c r="H551" s="40"/>
      <c r="I551" s="36"/>
      <c r="J551" s="40"/>
      <c r="K551" s="36"/>
      <c r="L551" s="40"/>
      <c r="M551" s="36"/>
      <c r="N551" s="43"/>
      <c r="O551" s="44"/>
      <c r="P551" s="69" t="s">
        <v>1876</v>
      </c>
      <c r="Q551" s="88" t="s">
        <v>1877</v>
      </c>
      <c r="R551" s="23"/>
    </row>
    <row r="552" spans="1:18" ht="36.75" thickBot="1" x14ac:dyDescent="0.3">
      <c r="A552" s="82"/>
      <c r="B552" s="77" t="s">
        <v>3775</v>
      </c>
      <c r="C552" s="41">
        <v>400</v>
      </c>
      <c r="D552" s="40">
        <v>7684</v>
      </c>
      <c r="E552" s="41">
        <v>15027</v>
      </c>
      <c r="F552" s="40">
        <v>15027</v>
      </c>
      <c r="G552" s="41">
        <v>15027</v>
      </c>
      <c r="H552" s="40">
        <v>15027</v>
      </c>
      <c r="I552" s="36"/>
      <c r="J552" s="40"/>
      <c r="K552" s="36"/>
      <c r="L552" s="40"/>
      <c r="M552" s="36"/>
      <c r="N552" s="43">
        <v>110701.31737999999</v>
      </c>
      <c r="O552" s="44">
        <v>83465.477240000007</v>
      </c>
      <c r="P552" s="69" t="s">
        <v>3421</v>
      </c>
      <c r="Q552" s="88" t="s">
        <v>1418</v>
      </c>
      <c r="R552" s="23"/>
    </row>
    <row r="553" spans="1:18" ht="60.75" thickBot="1" x14ac:dyDescent="0.3">
      <c r="A553" s="82"/>
      <c r="B553" s="77"/>
      <c r="C553" s="41"/>
      <c r="D553" s="40"/>
      <c r="E553" s="41"/>
      <c r="F553" s="40"/>
      <c r="G553" s="41"/>
      <c r="H553" s="40"/>
      <c r="I553" s="36"/>
      <c r="J553" s="40"/>
      <c r="K553" s="36"/>
      <c r="L553" s="40"/>
      <c r="M553" s="36"/>
      <c r="N553" s="43"/>
      <c r="O553" s="44"/>
      <c r="P553" s="69" t="s">
        <v>3422</v>
      </c>
      <c r="Q553" s="88" t="s">
        <v>1480</v>
      </c>
      <c r="R553" s="23"/>
    </row>
    <row r="554" spans="1:18" ht="36.75" thickBot="1" x14ac:dyDescent="0.3">
      <c r="A554" s="82"/>
      <c r="B554" s="77"/>
      <c r="C554" s="41"/>
      <c r="D554" s="40"/>
      <c r="E554" s="41"/>
      <c r="F554" s="40"/>
      <c r="G554" s="41"/>
      <c r="H554" s="40"/>
      <c r="I554" s="36"/>
      <c r="J554" s="40"/>
      <c r="K554" s="36"/>
      <c r="L554" s="40"/>
      <c r="M554" s="36"/>
      <c r="N554" s="43"/>
      <c r="O554" s="44"/>
      <c r="P554" s="69" t="s">
        <v>3423</v>
      </c>
      <c r="Q554" s="88" t="s">
        <v>1480</v>
      </c>
      <c r="R554" s="23"/>
    </row>
    <row r="555" spans="1:18" ht="48.75" thickBot="1" x14ac:dyDescent="0.3">
      <c r="A555" s="82"/>
      <c r="B555" s="77"/>
      <c r="C555" s="41"/>
      <c r="D555" s="40"/>
      <c r="E555" s="41"/>
      <c r="F555" s="40"/>
      <c r="G555" s="41"/>
      <c r="H555" s="40"/>
      <c r="I555" s="36"/>
      <c r="J555" s="40"/>
      <c r="K555" s="36"/>
      <c r="L555" s="40"/>
      <c r="M555" s="36"/>
      <c r="N555" s="43"/>
      <c r="O555" s="44"/>
      <c r="P555" s="69" t="s">
        <v>3424</v>
      </c>
      <c r="Q555" s="88" t="s">
        <v>1878</v>
      </c>
      <c r="R555" s="23"/>
    </row>
    <row r="556" spans="1:18" ht="60.75" thickBot="1" x14ac:dyDescent="0.3">
      <c r="A556" s="82"/>
      <c r="B556" s="77" t="s">
        <v>3776</v>
      </c>
      <c r="C556" s="41">
        <v>0</v>
      </c>
      <c r="D556" s="40">
        <v>927</v>
      </c>
      <c r="E556" s="41">
        <v>16797</v>
      </c>
      <c r="F556" s="40">
        <v>16797</v>
      </c>
      <c r="G556" s="41">
        <v>16797</v>
      </c>
      <c r="H556" s="40">
        <v>16797</v>
      </c>
      <c r="I556" s="36"/>
      <c r="J556" s="40"/>
      <c r="K556" s="36"/>
      <c r="L556" s="40"/>
      <c r="M556" s="36"/>
      <c r="N556" s="43">
        <v>20457557.992060006</v>
      </c>
      <c r="O556" s="44">
        <v>19189408.333330002</v>
      </c>
      <c r="P556" s="69" t="s">
        <v>3425</v>
      </c>
      <c r="Q556" s="88" t="s">
        <v>1879</v>
      </c>
      <c r="R556" s="23"/>
    </row>
    <row r="557" spans="1:18" ht="24.75" thickBot="1" x14ac:dyDescent="0.3">
      <c r="A557" s="82"/>
      <c r="B557" s="77"/>
      <c r="C557" s="41"/>
      <c r="D557" s="40"/>
      <c r="E557" s="41"/>
      <c r="F557" s="40"/>
      <c r="G557" s="41"/>
      <c r="H557" s="40"/>
      <c r="I557" s="36"/>
      <c r="J557" s="40"/>
      <c r="K557" s="36"/>
      <c r="L557" s="40"/>
      <c r="M557" s="36"/>
      <c r="N557" s="43"/>
      <c r="O557" s="44"/>
      <c r="P557" s="69" t="s">
        <v>3426</v>
      </c>
      <c r="Q557" s="88" t="s">
        <v>1880</v>
      </c>
      <c r="R557" s="23"/>
    </row>
    <row r="558" spans="1:18" ht="24.75" thickBot="1" x14ac:dyDescent="0.3">
      <c r="A558" s="82"/>
      <c r="B558" s="77"/>
      <c r="C558" s="41"/>
      <c r="D558" s="40"/>
      <c r="E558" s="41"/>
      <c r="F558" s="40"/>
      <c r="G558" s="41"/>
      <c r="H558" s="40"/>
      <c r="I558" s="36"/>
      <c r="J558" s="40"/>
      <c r="K558" s="36"/>
      <c r="L558" s="40"/>
      <c r="M558" s="36"/>
      <c r="N558" s="43"/>
      <c r="O558" s="44"/>
      <c r="P558" s="69" t="s">
        <v>3427</v>
      </c>
      <c r="Q558" s="88" t="s">
        <v>1881</v>
      </c>
      <c r="R558" s="23"/>
    </row>
    <row r="559" spans="1:18" ht="36.75" thickBot="1" x14ac:dyDescent="0.3">
      <c r="A559" s="82"/>
      <c r="B559" s="77"/>
      <c r="C559" s="41"/>
      <c r="D559" s="40"/>
      <c r="E559" s="41"/>
      <c r="F559" s="40"/>
      <c r="G559" s="41"/>
      <c r="H559" s="40"/>
      <c r="I559" s="36"/>
      <c r="J559" s="40"/>
      <c r="K559" s="36"/>
      <c r="L559" s="40"/>
      <c r="M559" s="36"/>
      <c r="N559" s="43"/>
      <c r="O559" s="44"/>
      <c r="P559" s="69" t="s">
        <v>3428</v>
      </c>
      <c r="Q559" s="88" t="s">
        <v>1882</v>
      </c>
      <c r="R559" s="23"/>
    </row>
    <row r="560" spans="1:18" ht="48.75" thickBot="1" x14ac:dyDescent="0.3">
      <c r="A560" s="82"/>
      <c r="B560" s="77" t="s">
        <v>3648</v>
      </c>
      <c r="C560" s="41">
        <v>0</v>
      </c>
      <c r="D560" s="40">
        <v>1265</v>
      </c>
      <c r="E560" s="41">
        <v>3883</v>
      </c>
      <c r="F560" s="40">
        <v>3883</v>
      </c>
      <c r="G560" s="41">
        <v>3883</v>
      </c>
      <c r="H560" s="40">
        <v>3883</v>
      </c>
      <c r="I560" s="36"/>
      <c r="J560" s="40"/>
      <c r="K560" s="36"/>
      <c r="L560" s="40"/>
      <c r="M560" s="36"/>
      <c r="N560" s="43">
        <v>1474354.45358</v>
      </c>
      <c r="O560" s="44">
        <v>1408807.4741500001</v>
      </c>
      <c r="P560" s="69" t="s">
        <v>3429</v>
      </c>
      <c r="Q560" s="88" t="s">
        <v>1883</v>
      </c>
      <c r="R560" s="23"/>
    </row>
    <row r="561" spans="1:18" ht="36.75" thickBot="1" x14ac:dyDescent="0.3">
      <c r="A561" s="82"/>
      <c r="B561" s="77"/>
      <c r="C561" s="41"/>
      <c r="D561" s="40"/>
      <c r="E561" s="41"/>
      <c r="F561" s="40"/>
      <c r="G561" s="41"/>
      <c r="H561" s="40"/>
      <c r="I561" s="36"/>
      <c r="J561" s="40"/>
      <c r="K561" s="36"/>
      <c r="L561" s="40"/>
      <c r="M561" s="36"/>
      <c r="N561" s="43"/>
      <c r="O561" s="44"/>
      <c r="P561" s="69" t="s">
        <v>3430</v>
      </c>
      <c r="Q561" s="88" t="s">
        <v>1884</v>
      </c>
      <c r="R561" s="23"/>
    </row>
    <row r="562" spans="1:18" ht="36.75" thickBot="1" x14ac:dyDescent="0.3">
      <c r="A562" s="82"/>
      <c r="B562" s="77"/>
      <c r="C562" s="41"/>
      <c r="D562" s="40"/>
      <c r="E562" s="41"/>
      <c r="F562" s="40"/>
      <c r="G562" s="41"/>
      <c r="H562" s="40"/>
      <c r="I562" s="36"/>
      <c r="J562" s="40"/>
      <c r="K562" s="36"/>
      <c r="L562" s="40"/>
      <c r="M562" s="36"/>
      <c r="N562" s="43"/>
      <c r="O562" s="44"/>
      <c r="P562" s="69" t="s">
        <v>3431</v>
      </c>
      <c r="Q562" s="88" t="s">
        <v>1885</v>
      </c>
      <c r="R562" s="23"/>
    </row>
    <row r="563" spans="1:18" ht="24.75" thickBot="1" x14ac:dyDescent="0.3">
      <c r="A563" s="82"/>
      <c r="B563" s="77"/>
      <c r="C563" s="41"/>
      <c r="D563" s="40"/>
      <c r="E563" s="41"/>
      <c r="F563" s="40"/>
      <c r="G563" s="41"/>
      <c r="H563" s="40"/>
      <c r="I563" s="36"/>
      <c r="J563" s="40"/>
      <c r="K563" s="36"/>
      <c r="L563" s="40"/>
      <c r="M563" s="36"/>
      <c r="N563" s="43"/>
      <c r="O563" s="44"/>
      <c r="P563" s="69" t="s">
        <v>3432</v>
      </c>
      <c r="Q563" s="88" t="s">
        <v>1886</v>
      </c>
      <c r="R563" s="23"/>
    </row>
    <row r="564" spans="1:18" ht="36.75" thickBot="1" x14ac:dyDescent="0.3">
      <c r="A564" s="82"/>
      <c r="B564" s="77"/>
      <c r="C564" s="41"/>
      <c r="D564" s="40"/>
      <c r="E564" s="41"/>
      <c r="F564" s="40"/>
      <c r="G564" s="41"/>
      <c r="H564" s="40"/>
      <c r="I564" s="36"/>
      <c r="J564" s="40"/>
      <c r="K564" s="36"/>
      <c r="L564" s="40"/>
      <c r="M564" s="36"/>
      <c r="N564" s="43"/>
      <c r="O564" s="44"/>
      <c r="P564" s="69" t="s">
        <v>3433</v>
      </c>
      <c r="Q564" s="88" t="s">
        <v>515</v>
      </c>
      <c r="R564" s="23"/>
    </row>
    <row r="565" spans="1:18" ht="36.75" thickBot="1" x14ac:dyDescent="0.3">
      <c r="A565" s="82"/>
      <c r="B565" s="77" t="s">
        <v>3777</v>
      </c>
      <c r="C565" s="41">
        <v>0</v>
      </c>
      <c r="D565" s="40">
        <v>1237</v>
      </c>
      <c r="E565" s="41">
        <v>13305</v>
      </c>
      <c r="F565" s="40">
        <v>13305</v>
      </c>
      <c r="G565" s="41">
        <v>13305</v>
      </c>
      <c r="H565" s="40">
        <v>13305</v>
      </c>
      <c r="I565" s="36"/>
      <c r="J565" s="40"/>
      <c r="K565" s="36"/>
      <c r="L565" s="40"/>
      <c r="M565" s="36"/>
      <c r="N565" s="43">
        <v>26389.662479999995</v>
      </c>
      <c r="O565" s="44">
        <v>146385.01581000001</v>
      </c>
      <c r="P565" s="69" t="s">
        <v>3434</v>
      </c>
      <c r="Q565" s="88" t="s">
        <v>1885</v>
      </c>
      <c r="R565" s="23"/>
    </row>
    <row r="566" spans="1:18" ht="24.75" thickBot="1" x14ac:dyDescent="0.3">
      <c r="A566" s="82"/>
      <c r="B566" s="77"/>
      <c r="C566" s="41"/>
      <c r="D566" s="40"/>
      <c r="E566" s="41"/>
      <c r="F566" s="40"/>
      <c r="G566" s="41"/>
      <c r="H566" s="40"/>
      <c r="I566" s="36"/>
      <c r="J566" s="40"/>
      <c r="K566" s="36"/>
      <c r="L566" s="40"/>
      <c r="M566" s="36"/>
      <c r="N566" s="43"/>
      <c r="O566" s="44"/>
      <c r="P566" s="69" t="s">
        <v>3435</v>
      </c>
      <c r="Q566" s="88" t="s">
        <v>1887</v>
      </c>
      <c r="R566" s="23"/>
    </row>
    <row r="567" spans="1:18" ht="36.75" thickBot="1" x14ac:dyDescent="0.3">
      <c r="A567" s="82"/>
      <c r="B567" s="77"/>
      <c r="C567" s="41"/>
      <c r="D567" s="40"/>
      <c r="E567" s="41"/>
      <c r="F567" s="40"/>
      <c r="G567" s="41"/>
      <c r="H567" s="40"/>
      <c r="I567" s="36"/>
      <c r="J567" s="40"/>
      <c r="K567" s="36"/>
      <c r="L567" s="40"/>
      <c r="M567" s="36"/>
      <c r="N567" s="43"/>
      <c r="O567" s="44"/>
      <c r="P567" s="69" t="s">
        <v>3436</v>
      </c>
      <c r="Q567" s="88" t="s">
        <v>1418</v>
      </c>
      <c r="R567" s="23"/>
    </row>
    <row r="568" spans="1:18" ht="57" customHeight="1" thickBot="1" x14ac:dyDescent="0.3">
      <c r="A568" s="82"/>
      <c r="B568" s="77" t="s">
        <v>3778</v>
      </c>
      <c r="C568" s="41">
        <v>0</v>
      </c>
      <c r="D568" s="40">
        <v>1671</v>
      </c>
      <c r="E568" s="41">
        <v>43747</v>
      </c>
      <c r="F568" s="40">
        <v>43747</v>
      </c>
      <c r="G568" s="41">
        <v>43747</v>
      </c>
      <c r="H568" s="40">
        <v>43747</v>
      </c>
      <c r="I568" s="36"/>
      <c r="J568" s="40"/>
      <c r="K568" s="36"/>
      <c r="L568" s="40"/>
      <c r="M568" s="36"/>
      <c r="N568" s="43">
        <v>117624.85849000001</v>
      </c>
      <c r="O568" s="44">
        <v>177040.29752000005</v>
      </c>
      <c r="P568" s="69" t="s">
        <v>3437</v>
      </c>
      <c r="Q568" s="88" t="s">
        <v>1397</v>
      </c>
      <c r="R568" s="23"/>
    </row>
    <row r="569" spans="1:18" ht="36.75" thickBot="1" x14ac:dyDescent="0.3">
      <c r="A569" s="82"/>
      <c r="B569" s="77"/>
      <c r="C569" s="41"/>
      <c r="D569" s="40"/>
      <c r="E569" s="41"/>
      <c r="F569" s="40"/>
      <c r="G569" s="41"/>
      <c r="H569" s="40"/>
      <c r="I569" s="36"/>
      <c r="J569" s="40"/>
      <c r="K569" s="36"/>
      <c r="L569" s="40"/>
      <c r="M569" s="36"/>
      <c r="N569" s="43"/>
      <c r="O569" s="44"/>
      <c r="P569" s="69" t="s">
        <v>3438</v>
      </c>
      <c r="Q569" s="88" t="s">
        <v>1395</v>
      </c>
      <c r="R569" s="23"/>
    </row>
    <row r="570" spans="1:18" ht="24.75" thickBot="1" x14ac:dyDescent="0.3">
      <c r="A570" s="82"/>
      <c r="B570" s="77"/>
      <c r="C570" s="41"/>
      <c r="D570" s="40"/>
      <c r="E570" s="41"/>
      <c r="F570" s="40"/>
      <c r="G570" s="41"/>
      <c r="H570" s="40"/>
      <c r="I570" s="36"/>
      <c r="J570" s="40"/>
      <c r="K570" s="36"/>
      <c r="L570" s="40"/>
      <c r="M570" s="36"/>
      <c r="N570" s="43"/>
      <c r="O570" s="44"/>
      <c r="P570" s="69" t="s">
        <v>3439</v>
      </c>
      <c r="Q570" s="88" t="s">
        <v>1888</v>
      </c>
      <c r="R570" s="23"/>
    </row>
    <row r="571" spans="1:18" ht="36.75" thickBot="1" x14ac:dyDescent="0.3">
      <c r="A571" s="82"/>
      <c r="B571" s="77"/>
      <c r="C571" s="41"/>
      <c r="D571" s="40"/>
      <c r="E571" s="41"/>
      <c r="F571" s="40"/>
      <c r="G571" s="41"/>
      <c r="H571" s="40"/>
      <c r="I571" s="36"/>
      <c r="J571" s="40"/>
      <c r="K571" s="36"/>
      <c r="L571" s="40"/>
      <c r="M571" s="36"/>
      <c r="N571" s="43"/>
      <c r="O571" s="44"/>
      <c r="P571" s="69" t="s">
        <v>3440</v>
      </c>
      <c r="Q571" s="88" t="s">
        <v>1796</v>
      </c>
      <c r="R571" s="23"/>
    </row>
    <row r="572" spans="1:18" ht="24.75" thickBot="1" x14ac:dyDescent="0.3">
      <c r="A572" s="82"/>
      <c r="B572" s="77"/>
      <c r="C572" s="41"/>
      <c r="D572" s="40"/>
      <c r="E572" s="41"/>
      <c r="F572" s="40"/>
      <c r="G572" s="41"/>
      <c r="H572" s="40"/>
      <c r="I572" s="36"/>
      <c r="J572" s="40"/>
      <c r="K572" s="36"/>
      <c r="L572" s="40"/>
      <c r="M572" s="36"/>
      <c r="N572" s="43"/>
      <c r="O572" s="44"/>
      <c r="P572" s="69" t="s">
        <v>3441</v>
      </c>
      <c r="Q572" s="88" t="s">
        <v>1418</v>
      </c>
      <c r="R572" s="23"/>
    </row>
    <row r="573" spans="1:18" ht="36.75" thickBot="1" x14ac:dyDescent="0.3">
      <c r="A573" s="82"/>
      <c r="B573" s="77"/>
      <c r="C573" s="41"/>
      <c r="D573" s="40"/>
      <c r="E573" s="41"/>
      <c r="F573" s="40"/>
      <c r="G573" s="41"/>
      <c r="H573" s="40"/>
      <c r="I573" s="36"/>
      <c r="J573" s="40"/>
      <c r="K573" s="36"/>
      <c r="L573" s="40"/>
      <c r="M573" s="36"/>
      <c r="N573" s="43"/>
      <c r="O573" s="44"/>
      <c r="P573" s="69" t="s">
        <v>3442</v>
      </c>
      <c r="Q573" s="88" t="s">
        <v>1418</v>
      </c>
      <c r="R573" s="23"/>
    </row>
    <row r="574" spans="1:18" ht="36.75" thickBot="1" x14ac:dyDescent="0.3">
      <c r="A574" s="82"/>
      <c r="B574" s="77"/>
      <c r="C574" s="41"/>
      <c r="D574" s="40"/>
      <c r="E574" s="41"/>
      <c r="F574" s="40"/>
      <c r="G574" s="41"/>
      <c r="H574" s="40"/>
      <c r="I574" s="36"/>
      <c r="J574" s="40"/>
      <c r="K574" s="36"/>
      <c r="L574" s="40"/>
      <c r="M574" s="36"/>
      <c r="N574" s="43"/>
      <c r="O574" s="44"/>
      <c r="P574" s="69" t="s">
        <v>3443</v>
      </c>
      <c r="Q574" s="88" t="s">
        <v>1397</v>
      </c>
      <c r="R574" s="23"/>
    </row>
    <row r="575" spans="1:18" ht="48.75" customHeight="1" thickBot="1" x14ac:dyDescent="0.3">
      <c r="A575" s="82"/>
      <c r="B575" s="77"/>
      <c r="C575" s="41"/>
      <c r="D575" s="40"/>
      <c r="E575" s="41"/>
      <c r="F575" s="40"/>
      <c r="G575" s="41"/>
      <c r="H575" s="40"/>
      <c r="I575" s="36"/>
      <c r="J575" s="40"/>
      <c r="K575" s="36"/>
      <c r="L575" s="40"/>
      <c r="M575" s="36"/>
      <c r="N575" s="43"/>
      <c r="O575" s="44"/>
      <c r="P575" s="69" t="s">
        <v>3444</v>
      </c>
      <c r="Q575" s="88" t="s">
        <v>1397</v>
      </c>
      <c r="R575" s="23"/>
    </row>
    <row r="576" spans="1:18" ht="36.75" thickBot="1" x14ac:dyDescent="0.3">
      <c r="A576" s="82"/>
      <c r="B576" s="77"/>
      <c r="C576" s="41"/>
      <c r="D576" s="40"/>
      <c r="E576" s="41"/>
      <c r="F576" s="40"/>
      <c r="G576" s="41"/>
      <c r="H576" s="40"/>
      <c r="I576" s="36"/>
      <c r="J576" s="40"/>
      <c r="K576" s="36"/>
      <c r="L576" s="40"/>
      <c r="M576" s="36"/>
      <c r="N576" s="43"/>
      <c r="O576" s="44"/>
      <c r="P576" s="69" t="s">
        <v>3445</v>
      </c>
      <c r="Q576" s="88" t="s">
        <v>1796</v>
      </c>
      <c r="R576" s="23"/>
    </row>
    <row r="577" spans="1:18" ht="60.75" thickBot="1" x14ac:dyDescent="0.3">
      <c r="A577" s="82"/>
      <c r="B577" s="77"/>
      <c r="C577" s="41"/>
      <c r="D577" s="40"/>
      <c r="E577" s="41"/>
      <c r="F577" s="40"/>
      <c r="G577" s="41"/>
      <c r="H577" s="40"/>
      <c r="I577" s="36"/>
      <c r="J577" s="40"/>
      <c r="K577" s="36"/>
      <c r="L577" s="40"/>
      <c r="M577" s="36"/>
      <c r="N577" s="43"/>
      <c r="O577" s="44"/>
      <c r="P577" s="69" t="s">
        <v>3446</v>
      </c>
      <c r="Q577" s="88" t="s">
        <v>1796</v>
      </c>
      <c r="R577" s="23"/>
    </row>
    <row r="578" spans="1:18" ht="16.5" thickBot="1" x14ac:dyDescent="0.3">
      <c r="A578" s="82"/>
      <c r="B578" s="75" t="s">
        <v>1122</v>
      </c>
      <c r="C578" s="41">
        <v>200</v>
      </c>
      <c r="D578" s="40">
        <v>12835</v>
      </c>
      <c r="E578" s="41">
        <v>51182</v>
      </c>
      <c r="F578" s="40">
        <v>51182</v>
      </c>
      <c r="G578" s="41">
        <v>51182</v>
      </c>
      <c r="H578" s="40">
        <v>51182</v>
      </c>
      <c r="I578" s="36"/>
      <c r="J578" s="40"/>
      <c r="K578" s="36"/>
      <c r="L578" s="40"/>
      <c r="M578" s="36"/>
      <c r="N578" s="43">
        <v>89553.282690000007</v>
      </c>
      <c r="O578" s="44">
        <v>128755.26681999996</v>
      </c>
      <c r="P578" s="104" t="s">
        <v>2422</v>
      </c>
      <c r="Q578" s="99" t="s">
        <v>2422</v>
      </c>
      <c r="R578" s="23"/>
    </row>
    <row r="579" spans="1:18" ht="16.5" customHeight="1" thickBot="1" x14ac:dyDescent="0.3">
      <c r="A579" s="147" t="s">
        <v>1861</v>
      </c>
      <c r="B579" s="148"/>
      <c r="C579" s="6">
        <f>SUM(C580:C587)</f>
        <v>4349</v>
      </c>
      <c r="D579" s="6">
        <f t="shared" ref="D579:H579" si="33">SUM(D580:D587)</f>
        <v>24229</v>
      </c>
      <c r="E579" s="6">
        <f t="shared" si="33"/>
        <v>102370</v>
      </c>
      <c r="F579" s="6">
        <f t="shared" si="33"/>
        <v>102370</v>
      </c>
      <c r="G579" s="6">
        <f t="shared" si="33"/>
        <v>102370</v>
      </c>
      <c r="H579" s="6">
        <f t="shared" si="33"/>
        <v>102370</v>
      </c>
      <c r="I579" s="156" t="s">
        <v>3903</v>
      </c>
      <c r="J579" s="156"/>
      <c r="K579" s="156"/>
      <c r="L579" s="156"/>
      <c r="M579" s="156"/>
      <c r="N579" s="5">
        <f>SUM(N580:N587)</f>
        <v>1052346.0833100001</v>
      </c>
      <c r="O579" s="5">
        <v>951628.79281000001</v>
      </c>
      <c r="P579" s="98"/>
      <c r="Q579" s="98"/>
      <c r="R579" s="4"/>
    </row>
    <row r="580" spans="1:18" ht="16.5" customHeight="1" thickBot="1" x14ac:dyDescent="0.3">
      <c r="A580" s="82"/>
      <c r="B580" s="77" t="s">
        <v>1862</v>
      </c>
      <c r="C580" s="41">
        <v>658</v>
      </c>
      <c r="D580" s="40">
        <v>3045</v>
      </c>
      <c r="E580" s="41">
        <v>79457</v>
      </c>
      <c r="F580" s="40">
        <v>79457</v>
      </c>
      <c r="G580" s="41">
        <v>79457</v>
      </c>
      <c r="H580" s="40">
        <v>79457</v>
      </c>
      <c r="I580" s="36"/>
      <c r="J580" s="40"/>
      <c r="K580" s="36"/>
      <c r="L580" s="40"/>
      <c r="M580" s="36"/>
      <c r="N580" s="43">
        <v>850523.71860000002</v>
      </c>
      <c r="O580" s="44">
        <v>826128.49037999986</v>
      </c>
      <c r="P580" s="69" t="s">
        <v>2420</v>
      </c>
      <c r="Q580" s="88" t="s">
        <v>2420</v>
      </c>
      <c r="R580" s="23"/>
    </row>
    <row r="581" spans="1:18" ht="16.5" thickBot="1" x14ac:dyDescent="0.3">
      <c r="A581" s="82"/>
      <c r="B581" s="77" t="s">
        <v>1863</v>
      </c>
      <c r="C581" s="41">
        <v>716</v>
      </c>
      <c r="D581" s="40">
        <v>990</v>
      </c>
      <c r="E581" s="41">
        <v>1038</v>
      </c>
      <c r="F581" s="40">
        <v>1038</v>
      </c>
      <c r="G581" s="41">
        <v>1038</v>
      </c>
      <c r="H581" s="40">
        <v>1038</v>
      </c>
      <c r="I581" s="36"/>
      <c r="J581" s="40"/>
      <c r="K581" s="36"/>
      <c r="L581" s="40"/>
      <c r="M581" s="36"/>
      <c r="N581" s="43">
        <v>77099.07836</v>
      </c>
      <c r="O581" s="44">
        <v>74600.273060000007</v>
      </c>
      <c r="P581" s="69" t="s">
        <v>2420</v>
      </c>
      <c r="Q581" s="88" t="s">
        <v>2420</v>
      </c>
      <c r="R581" s="23"/>
    </row>
    <row r="582" spans="1:18" ht="32.25" thickBot="1" x14ac:dyDescent="0.3">
      <c r="A582" s="82"/>
      <c r="B582" s="77" t="s">
        <v>1864</v>
      </c>
      <c r="C582" s="41">
        <v>132</v>
      </c>
      <c r="D582" s="40">
        <v>132</v>
      </c>
      <c r="E582" s="41">
        <v>132</v>
      </c>
      <c r="F582" s="40">
        <v>132</v>
      </c>
      <c r="G582" s="41">
        <v>132</v>
      </c>
      <c r="H582" s="40">
        <v>132</v>
      </c>
      <c r="I582" s="36"/>
      <c r="J582" s="40"/>
      <c r="K582" s="36"/>
      <c r="L582" s="40"/>
      <c r="M582" s="36"/>
      <c r="N582" s="43">
        <v>25149.911390000001</v>
      </c>
      <c r="O582" s="44">
        <v>21491.845299999997</v>
      </c>
      <c r="P582" s="69" t="s">
        <v>2420</v>
      </c>
      <c r="Q582" s="88" t="s">
        <v>2420</v>
      </c>
      <c r="R582" s="23"/>
    </row>
    <row r="583" spans="1:18" ht="16.5" thickBot="1" x14ac:dyDescent="0.3">
      <c r="A583" s="82"/>
      <c r="B583" s="77" t="s">
        <v>1865</v>
      </c>
      <c r="C583" s="41">
        <v>134</v>
      </c>
      <c r="D583" s="40">
        <v>134</v>
      </c>
      <c r="E583" s="41">
        <v>134</v>
      </c>
      <c r="F583" s="40">
        <v>134</v>
      </c>
      <c r="G583" s="41">
        <v>134</v>
      </c>
      <c r="H583" s="40">
        <v>134</v>
      </c>
      <c r="I583" s="36"/>
      <c r="J583" s="40"/>
      <c r="K583" s="36"/>
      <c r="L583" s="40"/>
      <c r="M583" s="36"/>
      <c r="N583" s="43">
        <v>70447.554470000003</v>
      </c>
      <c r="O583" s="44">
        <v>2023.6235300000003</v>
      </c>
      <c r="P583" s="69" t="s">
        <v>2420</v>
      </c>
      <c r="Q583" s="88" t="s">
        <v>2420</v>
      </c>
      <c r="R583" s="23"/>
    </row>
    <row r="584" spans="1:18" ht="16.5" thickBot="1" x14ac:dyDescent="0.3">
      <c r="A584" s="82"/>
      <c r="B584" s="77" t="s">
        <v>1866</v>
      </c>
      <c r="C584" s="41">
        <v>1349</v>
      </c>
      <c r="D584" s="40">
        <v>10120</v>
      </c>
      <c r="E584" s="41">
        <v>10494</v>
      </c>
      <c r="F584" s="40">
        <v>10494</v>
      </c>
      <c r="G584" s="41">
        <v>10494</v>
      </c>
      <c r="H584" s="40">
        <v>10494</v>
      </c>
      <c r="I584" s="36"/>
      <c r="J584" s="40"/>
      <c r="K584" s="36"/>
      <c r="L584" s="40"/>
      <c r="M584" s="36"/>
      <c r="N584" s="43">
        <v>5426.1332000000002</v>
      </c>
      <c r="O584" s="44">
        <v>5821.1507799999999</v>
      </c>
      <c r="P584" s="69" t="s">
        <v>2420</v>
      </c>
      <c r="Q584" s="88" t="s">
        <v>2420</v>
      </c>
      <c r="R584" s="23"/>
    </row>
    <row r="585" spans="1:18" ht="63.75" thickBot="1" x14ac:dyDescent="0.3">
      <c r="A585" s="82"/>
      <c r="B585" s="77" t="s">
        <v>1867</v>
      </c>
      <c r="C585" s="41">
        <v>720</v>
      </c>
      <c r="D585" s="40">
        <v>9168</v>
      </c>
      <c r="E585" s="41">
        <v>10475</v>
      </c>
      <c r="F585" s="40">
        <v>10475</v>
      </c>
      <c r="G585" s="41">
        <v>10475</v>
      </c>
      <c r="H585" s="40">
        <v>10475</v>
      </c>
      <c r="I585" s="36"/>
      <c r="J585" s="40"/>
      <c r="K585" s="36"/>
      <c r="L585" s="40"/>
      <c r="M585" s="36"/>
      <c r="N585" s="43">
        <v>16011.179919999999</v>
      </c>
      <c r="O585" s="44">
        <v>5160.2428100000006</v>
      </c>
      <c r="P585" s="69" t="s">
        <v>2420</v>
      </c>
      <c r="Q585" s="88" t="s">
        <v>2420</v>
      </c>
      <c r="R585" s="23"/>
    </row>
    <row r="586" spans="1:18" ht="16.5" thickBot="1" x14ac:dyDescent="0.3">
      <c r="A586" s="82"/>
      <c r="B586" s="77" t="s">
        <v>1868</v>
      </c>
      <c r="C586" s="41">
        <v>8</v>
      </c>
      <c r="D586" s="40">
        <v>8</v>
      </c>
      <c r="E586" s="41">
        <v>8</v>
      </c>
      <c r="F586" s="40">
        <v>8</v>
      </c>
      <c r="G586" s="41">
        <v>8</v>
      </c>
      <c r="H586" s="40">
        <v>8</v>
      </c>
      <c r="I586" s="36"/>
      <c r="J586" s="40"/>
      <c r="K586" s="36"/>
      <c r="L586" s="40"/>
      <c r="M586" s="36"/>
      <c r="N586" s="43">
        <v>252.49881000000002</v>
      </c>
      <c r="O586" s="44">
        <v>261.58354000000003</v>
      </c>
      <c r="P586" s="69" t="s">
        <v>2420</v>
      </c>
      <c r="Q586" s="88" t="s">
        <v>2420</v>
      </c>
      <c r="R586" s="23"/>
    </row>
    <row r="587" spans="1:18" ht="32.25" thickBot="1" x14ac:dyDescent="0.3">
      <c r="A587" s="82"/>
      <c r="B587" s="77" t="s">
        <v>1869</v>
      </c>
      <c r="C587" s="41">
        <v>632</v>
      </c>
      <c r="D587" s="40">
        <v>632</v>
      </c>
      <c r="E587" s="41">
        <v>632</v>
      </c>
      <c r="F587" s="40">
        <v>632</v>
      </c>
      <c r="G587" s="41">
        <v>632</v>
      </c>
      <c r="H587" s="40">
        <v>632</v>
      </c>
      <c r="I587" s="36"/>
      <c r="J587" s="40"/>
      <c r="K587" s="36"/>
      <c r="L587" s="40"/>
      <c r="M587" s="36"/>
      <c r="N587" s="43">
        <v>7436.0085599999993</v>
      </c>
      <c r="O587" s="44">
        <v>6832.89365</v>
      </c>
      <c r="P587" s="69" t="s">
        <v>2420</v>
      </c>
      <c r="Q587" s="88" t="s">
        <v>2420</v>
      </c>
      <c r="R587" s="23"/>
    </row>
    <row r="588" spans="1:18" ht="16.5" customHeight="1" thickBot="1" x14ac:dyDescent="0.3">
      <c r="A588" s="147" t="s">
        <v>1894</v>
      </c>
      <c r="B588" s="148"/>
      <c r="C588" s="6">
        <f>SUM(C589:C611)</f>
        <v>49155</v>
      </c>
      <c r="D588" s="6">
        <f t="shared" ref="D588:H588" si="34">SUM(D589:D611)</f>
        <v>65220</v>
      </c>
      <c r="E588" s="6">
        <f t="shared" si="34"/>
        <v>79480</v>
      </c>
      <c r="F588" s="6">
        <f t="shared" si="34"/>
        <v>79480</v>
      </c>
      <c r="G588" s="6">
        <f t="shared" si="34"/>
        <v>79480</v>
      </c>
      <c r="H588" s="6">
        <f t="shared" si="34"/>
        <v>79480</v>
      </c>
      <c r="I588" s="156" t="s">
        <v>3903</v>
      </c>
      <c r="J588" s="156"/>
      <c r="K588" s="156"/>
      <c r="L588" s="156"/>
      <c r="M588" s="156"/>
      <c r="N588" s="6">
        <f>SUM(N589:N611)</f>
        <v>720804.26413000014</v>
      </c>
      <c r="O588" s="6">
        <f>SUM(O589:O611)</f>
        <v>574506.30949999997</v>
      </c>
      <c r="P588" s="98"/>
      <c r="Q588" s="98"/>
      <c r="R588" s="4"/>
    </row>
    <row r="589" spans="1:18" ht="24.75" thickBot="1" x14ac:dyDescent="0.3">
      <c r="A589" s="82"/>
      <c r="B589" s="77" t="s">
        <v>3779</v>
      </c>
      <c r="C589" s="41">
        <v>51</v>
      </c>
      <c r="D589" s="40">
        <v>51</v>
      </c>
      <c r="E589" s="41">
        <v>51</v>
      </c>
      <c r="F589" s="40">
        <v>51</v>
      </c>
      <c r="G589" s="41">
        <v>51</v>
      </c>
      <c r="H589" s="40">
        <v>51</v>
      </c>
      <c r="I589" s="36"/>
      <c r="J589" s="40"/>
      <c r="K589" s="36"/>
      <c r="L589" s="40"/>
      <c r="M589" s="36"/>
      <c r="N589" s="43">
        <v>10679.09374</v>
      </c>
      <c r="O589" s="44">
        <v>16884.105960000001</v>
      </c>
      <c r="P589" s="69" t="s">
        <v>3447</v>
      </c>
      <c r="Q589" s="88" t="s">
        <v>1796</v>
      </c>
      <c r="R589" s="23"/>
    </row>
    <row r="590" spans="1:18" ht="48.75" thickBot="1" x14ac:dyDescent="0.3">
      <c r="A590" s="82"/>
      <c r="B590" s="77"/>
      <c r="C590" s="41"/>
      <c r="D590" s="40"/>
      <c r="E590" s="41"/>
      <c r="F590" s="40"/>
      <c r="G590" s="41"/>
      <c r="H590" s="40"/>
      <c r="I590" s="36"/>
      <c r="J590" s="40"/>
      <c r="K590" s="36"/>
      <c r="L590" s="40"/>
      <c r="M590" s="36"/>
      <c r="N590" s="43"/>
      <c r="O590" s="44"/>
      <c r="P590" s="69" t="s">
        <v>3448</v>
      </c>
      <c r="Q590" s="88" t="s">
        <v>1895</v>
      </c>
      <c r="R590" s="23"/>
    </row>
    <row r="591" spans="1:18" ht="60.75" thickBot="1" x14ac:dyDescent="0.3">
      <c r="A591" s="82"/>
      <c r="B591" s="77" t="s">
        <v>3780</v>
      </c>
      <c r="C591" s="41">
        <v>3000</v>
      </c>
      <c r="D591" s="40">
        <v>3000</v>
      </c>
      <c r="E591" s="41">
        <v>4771</v>
      </c>
      <c r="F591" s="40">
        <v>4771</v>
      </c>
      <c r="G591" s="41">
        <v>4771</v>
      </c>
      <c r="H591" s="40">
        <v>4771</v>
      </c>
      <c r="I591" s="36"/>
      <c r="J591" s="40"/>
      <c r="K591" s="36"/>
      <c r="L591" s="40"/>
      <c r="M591" s="36"/>
      <c r="N591" s="43">
        <v>68023.767829999997</v>
      </c>
      <c r="O591" s="44">
        <v>38501.111579999997</v>
      </c>
      <c r="P591" s="69" t="s">
        <v>3449</v>
      </c>
      <c r="Q591" s="88" t="s">
        <v>1418</v>
      </c>
      <c r="R591" s="23"/>
    </row>
    <row r="592" spans="1:18" ht="48.75" thickBot="1" x14ac:dyDescent="0.3">
      <c r="A592" s="82"/>
      <c r="B592" s="77"/>
      <c r="C592" s="41"/>
      <c r="D592" s="40"/>
      <c r="E592" s="41"/>
      <c r="F592" s="40"/>
      <c r="G592" s="41"/>
      <c r="H592" s="40"/>
      <c r="I592" s="36"/>
      <c r="J592" s="40"/>
      <c r="K592" s="36"/>
      <c r="L592" s="40"/>
      <c r="M592" s="36"/>
      <c r="N592" s="43"/>
      <c r="O592" s="44"/>
      <c r="P592" s="97" t="s">
        <v>3450</v>
      </c>
      <c r="Q592" s="88" t="s">
        <v>1896</v>
      </c>
      <c r="R592" s="23"/>
    </row>
    <row r="593" spans="1:18" ht="36.75" thickBot="1" x14ac:dyDescent="0.3">
      <c r="A593" s="82"/>
      <c r="B593" s="77" t="s">
        <v>3781</v>
      </c>
      <c r="C593" s="41">
        <v>50</v>
      </c>
      <c r="D593" s="40">
        <v>50</v>
      </c>
      <c r="E593" s="41">
        <v>50</v>
      </c>
      <c r="F593" s="40">
        <v>50</v>
      </c>
      <c r="G593" s="41">
        <v>50</v>
      </c>
      <c r="H593" s="40">
        <v>50</v>
      </c>
      <c r="I593" s="36"/>
      <c r="J593" s="40"/>
      <c r="K593" s="36"/>
      <c r="L593" s="40"/>
      <c r="M593" s="36"/>
      <c r="N593" s="43">
        <v>1483.95226</v>
      </c>
      <c r="O593" s="44">
        <v>1689.0595399999995</v>
      </c>
      <c r="P593" s="69" t="s">
        <v>3451</v>
      </c>
      <c r="Q593" s="88" t="s">
        <v>480</v>
      </c>
      <c r="R593" s="23"/>
    </row>
    <row r="594" spans="1:18" ht="84.75" thickBot="1" x14ac:dyDescent="0.3">
      <c r="A594" s="82"/>
      <c r="B594" s="77"/>
      <c r="C594" s="41"/>
      <c r="D594" s="40"/>
      <c r="E594" s="41"/>
      <c r="F594" s="40"/>
      <c r="G594" s="41"/>
      <c r="H594" s="40"/>
      <c r="I594" s="36"/>
      <c r="J594" s="40"/>
      <c r="K594" s="36"/>
      <c r="L594" s="40"/>
      <c r="M594" s="36"/>
      <c r="N594" s="43"/>
      <c r="O594" s="44"/>
      <c r="P594" s="69" t="s">
        <v>3452</v>
      </c>
      <c r="Q594" s="88" t="s">
        <v>525</v>
      </c>
      <c r="R594" s="23"/>
    </row>
    <row r="595" spans="1:18" ht="36.75" thickBot="1" x14ac:dyDescent="0.3">
      <c r="A595" s="82"/>
      <c r="B595" s="77"/>
      <c r="C595" s="41"/>
      <c r="D595" s="40"/>
      <c r="E595" s="41"/>
      <c r="F595" s="40"/>
      <c r="G595" s="41"/>
      <c r="H595" s="40"/>
      <c r="I595" s="36"/>
      <c r="J595" s="40"/>
      <c r="K595" s="36"/>
      <c r="L595" s="40"/>
      <c r="M595" s="36"/>
      <c r="N595" s="43"/>
      <c r="O595" s="44"/>
      <c r="P595" s="69" t="s">
        <v>3453</v>
      </c>
      <c r="Q595" s="88" t="s">
        <v>1897</v>
      </c>
      <c r="R595" s="23"/>
    </row>
    <row r="596" spans="1:18" ht="48.75" thickBot="1" x14ac:dyDescent="0.3">
      <c r="A596" s="82"/>
      <c r="B596" s="77" t="s">
        <v>3782</v>
      </c>
      <c r="C596" s="41">
        <v>2330</v>
      </c>
      <c r="D596" s="40">
        <v>3026</v>
      </c>
      <c r="E596" s="41">
        <v>3026</v>
      </c>
      <c r="F596" s="40">
        <v>3026</v>
      </c>
      <c r="G596" s="41">
        <v>3026</v>
      </c>
      <c r="H596" s="40">
        <v>3026</v>
      </c>
      <c r="I596" s="36"/>
      <c r="J596" s="40"/>
      <c r="K596" s="36"/>
      <c r="L596" s="40"/>
      <c r="M596" s="36"/>
      <c r="N596" s="43">
        <v>22998.213609999999</v>
      </c>
      <c r="O596" s="44">
        <v>20794.474280000006</v>
      </c>
      <c r="P596" s="69" t="s">
        <v>3454</v>
      </c>
      <c r="Q596" s="88" t="s">
        <v>1898</v>
      </c>
      <c r="R596" s="23"/>
    </row>
    <row r="597" spans="1:18" ht="36.75" thickBot="1" x14ac:dyDescent="0.3">
      <c r="A597" s="82"/>
      <c r="B597" s="77" t="s">
        <v>3783</v>
      </c>
      <c r="C597" s="41">
        <v>970</v>
      </c>
      <c r="D597" s="40">
        <v>970</v>
      </c>
      <c r="E597" s="41">
        <v>970</v>
      </c>
      <c r="F597" s="40">
        <v>970</v>
      </c>
      <c r="G597" s="41">
        <v>970</v>
      </c>
      <c r="H597" s="40">
        <v>970</v>
      </c>
      <c r="I597" s="36"/>
      <c r="J597" s="40"/>
      <c r="K597" s="36"/>
      <c r="L597" s="40"/>
      <c r="M597" s="36"/>
      <c r="N597" s="43">
        <v>351915.12871999998</v>
      </c>
      <c r="O597" s="44">
        <v>246511.58624999996</v>
      </c>
      <c r="P597" s="69" t="s">
        <v>1899</v>
      </c>
      <c r="Q597" s="88" t="s">
        <v>1895</v>
      </c>
      <c r="R597" s="23"/>
    </row>
    <row r="598" spans="1:18" ht="16.5" thickBot="1" x14ac:dyDescent="0.3">
      <c r="A598" s="82"/>
      <c r="B598" s="77"/>
      <c r="C598" s="41"/>
      <c r="D598" s="40"/>
      <c r="E598" s="41"/>
      <c r="F598" s="40"/>
      <c r="G598" s="41"/>
      <c r="H598" s="40"/>
      <c r="I598" s="36"/>
      <c r="J598" s="40"/>
      <c r="K598" s="36"/>
      <c r="L598" s="40"/>
      <c r="M598" s="36"/>
      <c r="N598" s="43"/>
      <c r="O598" s="44"/>
      <c r="P598" s="97" t="s">
        <v>1900</v>
      </c>
      <c r="Q598" s="88" t="s">
        <v>1902</v>
      </c>
      <c r="R598" s="23"/>
    </row>
    <row r="599" spans="1:18" ht="16.5" thickBot="1" x14ac:dyDescent="0.3">
      <c r="A599" s="82"/>
      <c r="B599" s="77"/>
      <c r="C599" s="41"/>
      <c r="D599" s="40"/>
      <c r="E599" s="41"/>
      <c r="F599" s="40"/>
      <c r="G599" s="41"/>
      <c r="H599" s="40"/>
      <c r="I599" s="36"/>
      <c r="J599" s="40"/>
      <c r="K599" s="36"/>
      <c r="L599" s="40"/>
      <c r="M599" s="36"/>
      <c r="N599" s="43"/>
      <c r="O599" s="44"/>
      <c r="P599" s="69" t="s">
        <v>1901</v>
      </c>
      <c r="Q599" s="88" t="s">
        <v>1903</v>
      </c>
      <c r="R599" s="23"/>
    </row>
    <row r="600" spans="1:18" ht="84.75" thickBot="1" x14ac:dyDescent="0.3">
      <c r="A600" s="82"/>
      <c r="B600" s="77" t="s">
        <v>3784</v>
      </c>
      <c r="C600" s="41">
        <v>0</v>
      </c>
      <c r="D600" s="40">
        <v>4752</v>
      </c>
      <c r="E600" s="41">
        <v>6552</v>
      </c>
      <c r="F600" s="40">
        <v>6552</v>
      </c>
      <c r="G600" s="41">
        <v>6552</v>
      </c>
      <c r="H600" s="40">
        <v>6552</v>
      </c>
      <c r="I600" s="36"/>
      <c r="J600" s="40"/>
      <c r="K600" s="36"/>
      <c r="L600" s="40"/>
      <c r="M600" s="36"/>
      <c r="N600" s="43">
        <v>21907.597400000002</v>
      </c>
      <c r="O600" s="44">
        <v>19621.54335</v>
      </c>
      <c r="P600" s="69" t="s">
        <v>3455</v>
      </c>
      <c r="Q600" s="88" t="s">
        <v>536</v>
      </c>
      <c r="R600" s="23"/>
    </row>
    <row r="601" spans="1:18" ht="36.75" thickBot="1" x14ac:dyDescent="0.3">
      <c r="A601" s="82"/>
      <c r="B601" s="77"/>
      <c r="C601" s="41"/>
      <c r="D601" s="40"/>
      <c r="E601" s="41"/>
      <c r="F601" s="40"/>
      <c r="G601" s="41"/>
      <c r="H601" s="40"/>
      <c r="I601" s="36"/>
      <c r="J601" s="40"/>
      <c r="K601" s="36"/>
      <c r="L601" s="40"/>
      <c r="M601" s="36"/>
      <c r="N601" s="43"/>
      <c r="O601" s="44"/>
      <c r="P601" s="69" t="s">
        <v>3456</v>
      </c>
      <c r="Q601" s="88" t="s">
        <v>1904</v>
      </c>
      <c r="R601" s="23"/>
    </row>
    <row r="602" spans="1:18" ht="24.75" thickBot="1" x14ac:dyDescent="0.3">
      <c r="A602" s="82"/>
      <c r="B602" s="77"/>
      <c r="C602" s="41"/>
      <c r="D602" s="40"/>
      <c r="E602" s="41"/>
      <c r="F602" s="40"/>
      <c r="G602" s="41"/>
      <c r="H602" s="40"/>
      <c r="I602" s="36"/>
      <c r="J602" s="40"/>
      <c r="K602" s="36"/>
      <c r="L602" s="40"/>
      <c r="M602" s="36"/>
      <c r="N602" s="43"/>
      <c r="O602" s="44"/>
      <c r="P602" s="69" t="s">
        <v>3457</v>
      </c>
      <c r="Q602" s="88" t="s">
        <v>1905</v>
      </c>
      <c r="R602" s="23"/>
    </row>
    <row r="603" spans="1:18" ht="32.25" thickBot="1" x14ac:dyDescent="0.3">
      <c r="A603" s="82"/>
      <c r="B603" s="77" t="s">
        <v>3785</v>
      </c>
      <c r="C603" s="41">
        <v>27670</v>
      </c>
      <c r="D603" s="40">
        <v>28472</v>
      </c>
      <c r="E603" s="41">
        <v>28472</v>
      </c>
      <c r="F603" s="40">
        <v>28472</v>
      </c>
      <c r="G603" s="41">
        <v>28472</v>
      </c>
      <c r="H603" s="40">
        <v>28472</v>
      </c>
      <c r="I603" s="36"/>
      <c r="J603" s="40"/>
      <c r="K603" s="36"/>
      <c r="L603" s="40"/>
      <c r="M603" s="36"/>
      <c r="N603" s="43">
        <v>95914.991649999996</v>
      </c>
      <c r="O603" s="44">
        <v>64855.786329999995</v>
      </c>
      <c r="P603" s="69" t="s">
        <v>1906</v>
      </c>
      <c r="Q603" s="88" t="s">
        <v>1907</v>
      </c>
      <c r="R603" s="23"/>
    </row>
    <row r="604" spans="1:18" ht="39" customHeight="1" thickBot="1" x14ac:dyDescent="0.3">
      <c r="A604" s="82"/>
      <c r="B604" s="77"/>
      <c r="C604" s="41"/>
      <c r="D604" s="40"/>
      <c r="E604" s="41"/>
      <c r="F604" s="40"/>
      <c r="G604" s="41"/>
      <c r="H604" s="40"/>
      <c r="I604" s="36"/>
      <c r="J604" s="40"/>
      <c r="K604" s="36"/>
      <c r="L604" s="40"/>
      <c r="M604" s="36"/>
      <c r="N604" s="43"/>
      <c r="O604" s="44"/>
      <c r="P604" s="69" t="s">
        <v>1908</v>
      </c>
      <c r="Q604" s="88" t="s">
        <v>1909</v>
      </c>
      <c r="R604" s="23"/>
    </row>
    <row r="605" spans="1:18" ht="32.25" thickBot="1" x14ac:dyDescent="0.3">
      <c r="A605" s="82"/>
      <c r="B605" s="77" t="s">
        <v>3786</v>
      </c>
      <c r="C605" s="41">
        <v>1419</v>
      </c>
      <c r="D605" s="40">
        <v>5415</v>
      </c>
      <c r="E605" s="41">
        <v>5415</v>
      </c>
      <c r="F605" s="40">
        <v>5415</v>
      </c>
      <c r="G605" s="41">
        <v>5415</v>
      </c>
      <c r="H605" s="40">
        <v>5415</v>
      </c>
      <c r="I605" s="36"/>
      <c r="J605" s="40"/>
      <c r="K605" s="36"/>
      <c r="L605" s="40"/>
      <c r="M605" s="36"/>
      <c r="N605" s="43">
        <v>40058.489000000001</v>
      </c>
      <c r="O605" s="44">
        <v>35977.336900000009</v>
      </c>
      <c r="P605" s="97" t="s">
        <v>1910</v>
      </c>
      <c r="Q605" s="88" t="s">
        <v>1911</v>
      </c>
      <c r="R605" s="23"/>
    </row>
    <row r="606" spans="1:18" ht="24.75" thickBot="1" x14ac:dyDescent="0.3">
      <c r="A606" s="82"/>
      <c r="B606" s="77"/>
      <c r="C606" s="41"/>
      <c r="D606" s="40"/>
      <c r="E606" s="41"/>
      <c r="F606" s="40"/>
      <c r="G606" s="41"/>
      <c r="H606" s="40"/>
      <c r="I606" s="36"/>
      <c r="J606" s="40"/>
      <c r="K606" s="36"/>
      <c r="L606" s="40"/>
      <c r="M606" s="36"/>
      <c r="N606" s="43"/>
      <c r="O606" s="44"/>
      <c r="P606" s="69" t="s">
        <v>1912</v>
      </c>
      <c r="Q606" s="88" t="s">
        <v>1913</v>
      </c>
      <c r="R606" s="23"/>
    </row>
    <row r="607" spans="1:18" ht="24.75" thickBot="1" x14ac:dyDescent="0.3">
      <c r="A607" s="82"/>
      <c r="B607" s="77" t="s">
        <v>3787</v>
      </c>
      <c r="C607" s="41">
        <v>2576</v>
      </c>
      <c r="D607" s="40">
        <v>2576</v>
      </c>
      <c r="E607" s="41">
        <v>4896</v>
      </c>
      <c r="F607" s="40">
        <v>4896</v>
      </c>
      <c r="G607" s="41">
        <v>4896</v>
      </c>
      <c r="H607" s="40">
        <v>4896</v>
      </c>
      <c r="I607" s="36"/>
      <c r="J607" s="40"/>
      <c r="K607" s="36"/>
      <c r="L607" s="40"/>
      <c r="M607" s="36"/>
      <c r="N607" s="43">
        <v>16554.646180000003</v>
      </c>
      <c r="O607" s="44">
        <v>17586.888370000001</v>
      </c>
      <c r="P607" s="69" t="s">
        <v>1914</v>
      </c>
      <c r="Q607" s="88" t="s">
        <v>1915</v>
      </c>
      <c r="R607" s="23"/>
    </row>
    <row r="608" spans="1:18" ht="24.75" thickBot="1" x14ac:dyDescent="0.3">
      <c r="A608" s="82"/>
      <c r="B608" s="77"/>
      <c r="C608" s="41"/>
      <c r="D608" s="40"/>
      <c r="E608" s="41"/>
      <c r="F608" s="40"/>
      <c r="G608" s="41"/>
      <c r="H608" s="40"/>
      <c r="I608" s="36"/>
      <c r="J608" s="40"/>
      <c r="K608" s="36"/>
      <c r="L608" s="40"/>
      <c r="M608" s="36"/>
      <c r="N608" s="43"/>
      <c r="O608" s="44"/>
      <c r="P608" s="69" t="s">
        <v>1917</v>
      </c>
      <c r="Q608" s="88" t="s">
        <v>1916</v>
      </c>
      <c r="R608" s="23"/>
    </row>
    <row r="609" spans="1:18" ht="24.75" thickBot="1" x14ac:dyDescent="0.3">
      <c r="A609" s="82"/>
      <c r="B609" s="77"/>
      <c r="C609" s="41"/>
      <c r="D609" s="40"/>
      <c r="E609" s="41"/>
      <c r="F609" s="40"/>
      <c r="G609" s="41"/>
      <c r="H609" s="40"/>
      <c r="I609" s="36"/>
      <c r="J609" s="40"/>
      <c r="K609" s="36"/>
      <c r="L609" s="40"/>
      <c r="M609" s="36"/>
      <c r="N609" s="43"/>
      <c r="O609" s="44"/>
      <c r="P609" s="69" t="s">
        <v>1918</v>
      </c>
      <c r="Q609" s="88" t="s">
        <v>554</v>
      </c>
      <c r="R609" s="23"/>
    </row>
    <row r="610" spans="1:18" ht="36.75" thickBot="1" x14ac:dyDescent="0.3">
      <c r="A610" s="82"/>
      <c r="B610" s="77" t="s">
        <v>2338</v>
      </c>
      <c r="C610" s="41">
        <v>1197</v>
      </c>
      <c r="D610" s="40">
        <v>2401</v>
      </c>
      <c r="E610" s="41">
        <v>5661</v>
      </c>
      <c r="F610" s="40">
        <v>5661</v>
      </c>
      <c r="G610" s="41">
        <v>5661</v>
      </c>
      <c r="H610" s="40">
        <v>5661</v>
      </c>
      <c r="I610" s="36"/>
      <c r="J610" s="40"/>
      <c r="K610" s="36"/>
      <c r="L610" s="40"/>
      <c r="M610" s="36"/>
      <c r="N610" s="43">
        <v>22808.971439999998</v>
      </c>
      <c r="O610" s="44">
        <v>26791.9336</v>
      </c>
      <c r="P610" s="69" t="s">
        <v>1920</v>
      </c>
      <c r="Q610" s="88" t="s">
        <v>1919</v>
      </c>
      <c r="R610" s="23"/>
    </row>
    <row r="611" spans="1:18" ht="16.5" thickBot="1" x14ac:dyDescent="0.3">
      <c r="A611" s="82"/>
      <c r="B611" s="75" t="s">
        <v>1122</v>
      </c>
      <c r="C611" s="41">
        <v>9892</v>
      </c>
      <c r="D611" s="40">
        <v>14507</v>
      </c>
      <c r="E611" s="41">
        <v>19616</v>
      </c>
      <c r="F611" s="40">
        <v>19616</v>
      </c>
      <c r="G611" s="41">
        <v>19616</v>
      </c>
      <c r="H611" s="40">
        <v>19616</v>
      </c>
      <c r="I611" s="36"/>
      <c r="J611" s="40"/>
      <c r="K611" s="36"/>
      <c r="L611" s="40"/>
      <c r="M611" s="36"/>
      <c r="N611" s="43">
        <v>68459.412299999996</v>
      </c>
      <c r="O611" s="44">
        <v>85292.483340000006</v>
      </c>
      <c r="P611" s="104" t="s">
        <v>2422</v>
      </c>
      <c r="Q611" s="99" t="s">
        <v>2422</v>
      </c>
      <c r="R611" s="23"/>
    </row>
    <row r="612" spans="1:18" ht="16.5" customHeight="1" thickBot="1" x14ac:dyDescent="0.3">
      <c r="A612" s="161" t="s">
        <v>1262</v>
      </c>
      <c r="B612" s="162"/>
      <c r="C612" s="5">
        <v>7895</v>
      </c>
      <c r="D612" s="5">
        <v>24670</v>
      </c>
      <c r="E612" s="5">
        <v>29466</v>
      </c>
      <c r="F612" s="5">
        <v>29466</v>
      </c>
      <c r="G612" s="5">
        <v>29466</v>
      </c>
      <c r="H612" s="5">
        <v>29466</v>
      </c>
      <c r="I612" s="20">
        <v>21</v>
      </c>
      <c r="J612" s="20">
        <v>37</v>
      </c>
      <c r="K612" s="20">
        <v>49</v>
      </c>
      <c r="L612" s="20">
        <v>49</v>
      </c>
      <c r="M612" s="20">
        <v>49</v>
      </c>
      <c r="N612" s="5">
        <f>SUM(N613:N618)</f>
        <v>107728.32626</v>
      </c>
      <c r="O612" s="5">
        <f>SUM(O613:O618)</f>
        <v>127348.99922</v>
      </c>
      <c r="P612" s="98"/>
      <c r="Q612" s="98"/>
      <c r="R612" s="22"/>
    </row>
    <row r="613" spans="1:18" ht="48.75" thickBot="1" x14ac:dyDescent="0.3">
      <c r="A613" s="81"/>
      <c r="B613" s="75" t="s">
        <v>3788</v>
      </c>
      <c r="C613" s="137" t="s">
        <v>3901</v>
      </c>
      <c r="D613" s="137"/>
      <c r="E613" s="137"/>
      <c r="F613" s="137"/>
      <c r="G613" s="137"/>
      <c r="H613" s="137"/>
      <c r="I613" s="140" t="s">
        <v>3901</v>
      </c>
      <c r="J613" s="140"/>
      <c r="K613" s="140"/>
      <c r="L613" s="140"/>
      <c r="M613" s="140"/>
      <c r="N613" s="43">
        <v>30366.129589999997</v>
      </c>
      <c r="O613" s="44">
        <v>30938.22811</v>
      </c>
      <c r="P613" s="69" t="s">
        <v>3458</v>
      </c>
      <c r="Q613" s="96" t="s">
        <v>2422</v>
      </c>
      <c r="R613" s="144" t="s">
        <v>2562</v>
      </c>
    </row>
    <row r="614" spans="1:18" ht="48.75" thickBot="1" x14ac:dyDescent="0.3">
      <c r="A614" s="81"/>
      <c r="B614" s="75" t="s">
        <v>3789</v>
      </c>
      <c r="C614" s="138"/>
      <c r="D614" s="138"/>
      <c r="E614" s="138"/>
      <c r="F614" s="138"/>
      <c r="G614" s="138"/>
      <c r="H614" s="138"/>
      <c r="I614" s="141"/>
      <c r="J614" s="141"/>
      <c r="K614" s="141"/>
      <c r="L614" s="141"/>
      <c r="M614" s="141"/>
      <c r="N614" s="43">
        <v>29105.032480000002</v>
      </c>
      <c r="O614" s="44">
        <v>44017.782470000006</v>
      </c>
      <c r="P614" s="69" t="s">
        <v>3459</v>
      </c>
      <c r="Q614" s="96" t="s">
        <v>2422</v>
      </c>
      <c r="R614" s="145"/>
    </row>
    <row r="615" spans="1:18" ht="36.75" thickBot="1" x14ac:dyDescent="0.3">
      <c r="A615" s="81"/>
      <c r="B615" s="75"/>
      <c r="C615" s="138"/>
      <c r="D615" s="138"/>
      <c r="E615" s="138"/>
      <c r="F615" s="138"/>
      <c r="G615" s="138"/>
      <c r="H615" s="138"/>
      <c r="I615" s="141"/>
      <c r="J615" s="141"/>
      <c r="K615" s="141"/>
      <c r="L615" s="141"/>
      <c r="M615" s="141"/>
      <c r="N615" s="43"/>
      <c r="O615" s="44"/>
      <c r="P615" s="69" t="s">
        <v>3460</v>
      </c>
      <c r="Q615" s="96" t="s">
        <v>2422</v>
      </c>
      <c r="R615" s="145"/>
    </row>
    <row r="616" spans="1:18" ht="72.75" thickBot="1" x14ac:dyDescent="0.3">
      <c r="A616" s="81"/>
      <c r="B616" s="75" t="s">
        <v>3790</v>
      </c>
      <c r="C616" s="138"/>
      <c r="D616" s="138"/>
      <c r="E616" s="138"/>
      <c r="F616" s="138"/>
      <c r="G616" s="138"/>
      <c r="H616" s="138"/>
      <c r="I616" s="141"/>
      <c r="J616" s="141"/>
      <c r="K616" s="141"/>
      <c r="L616" s="141"/>
      <c r="M616" s="141"/>
      <c r="N616" s="43">
        <v>26897.812559999998</v>
      </c>
      <c r="O616" s="44">
        <v>25869.294169999997</v>
      </c>
      <c r="P616" s="69" t="s">
        <v>3461</v>
      </c>
      <c r="Q616" s="96" t="s">
        <v>2422</v>
      </c>
      <c r="R616" s="145"/>
    </row>
    <row r="617" spans="1:18" ht="36.75" thickBot="1" x14ac:dyDescent="0.3">
      <c r="A617" s="81"/>
      <c r="B617" s="75"/>
      <c r="C617" s="138"/>
      <c r="D617" s="138"/>
      <c r="E617" s="138"/>
      <c r="F617" s="138"/>
      <c r="G617" s="138"/>
      <c r="H617" s="138"/>
      <c r="I617" s="141"/>
      <c r="J617" s="141"/>
      <c r="K617" s="141"/>
      <c r="L617" s="141"/>
      <c r="M617" s="141"/>
      <c r="N617" s="43"/>
      <c r="O617" s="44"/>
      <c r="P617" s="69" t="s">
        <v>3462</v>
      </c>
      <c r="Q617" s="96" t="s">
        <v>2422</v>
      </c>
      <c r="R617" s="145"/>
    </row>
    <row r="618" spans="1:18" ht="24.75" thickBot="1" x14ac:dyDescent="0.3">
      <c r="A618" s="81"/>
      <c r="B618" s="75" t="s">
        <v>1122</v>
      </c>
      <c r="C618" s="139"/>
      <c r="D618" s="139"/>
      <c r="E618" s="139"/>
      <c r="F618" s="139"/>
      <c r="G618" s="139"/>
      <c r="H618" s="139"/>
      <c r="I618" s="142"/>
      <c r="J618" s="142"/>
      <c r="K618" s="142"/>
      <c r="L618" s="142"/>
      <c r="M618" s="142"/>
      <c r="N618" s="43">
        <v>21359.351630000001</v>
      </c>
      <c r="O618" s="44">
        <v>26523.694469999999</v>
      </c>
      <c r="P618" s="69" t="s">
        <v>3463</v>
      </c>
      <c r="Q618" s="96" t="s">
        <v>2422</v>
      </c>
      <c r="R618" s="146"/>
    </row>
    <row r="619" spans="1:18" ht="16.5" customHeight="1" thickBot="1" x14ac:dyDescent="0.3">
      <c r="A619" s="147" t="s">
        <v>1890</v>
      </c>
      <c r="B619" s="148"/>
      <c r="C619" s="117">
        <f>SUM(C620:C623)</f>
        <v>537</v>
      </c>
      <c r="D619" s="117">
        <f t="shared" ref="D619:H619" si="35">SUM(D620:D623)</f>
        <v>14200</v>
      </c>
      <c r="E619" s="117">
        <f t="shared" si="35"/>
        <v>14200</v>
      </c>
      <c r="F619" s="117">
        <f t="shared" si="35"/>
        <v>14200</v>
      </c>
      <c r="G619" s="117">
        <f t="shared" si="35"/>
        <v>14200</v>
      </c>
      <c r="H619" s="117">
        <f t="shared" si="35"/>
        <v>14200</v>
      </c>
      <c r="I619" s="156" t="s">
        <v>3903</v>
      </c>
      <c r="J619" s="156"/>
      <c r="K619" s="156"/>
      <c r="L619" s="156"/>
      <c r="M619" s="156"/>
      <c r="N619" s="6">
        <v>40008.201000000001</v>
      </c>
      <c r="O619" s="6">
        <v>29008.201000000001</v>
      </c>
      <c r="P619" s="98"/>
      <c r="Q619" s="98"/>
      <c r="R619" s="4"/>
    </row>
    <row r="620" spans="1:18" ht="16.5" thickBot="1" x14ac:dyDescent="0.3">
      <c r="A620" s="82"/>
      <c r="B620" s="77" t="s">
        <v>1891</v>
      </c>
      <c r="C620" s="41">
        <v>277</v>
      </c>
      <c r="D620" s="40">
        <v>12657</v>
      </c>
      <c r="E620" s="41">
        <v>12657</v>
      </c>
      <c r="F620" s="40">
        <v>12657</v>
      </c>
      <c r="G620" s="41">
        <v>12657</v>
      </c>
      <c r="H620" s="40">
        <v>12657</v>
      </c>
      <c r="I620" s="36"/>
      <c r="J620" s="40"/>
      <c r="K620" s="36"/>
      <c r="L620" s="40"/>
      <c r="M620" s="36"/>
      <c r="N620" s="43"/>
      <c r="O620" s="44"/>
      <c r="P620" s="69" t="s">
        <v>2420</v>
      </c>
      <c r="Q620" s="88" t="s">
        <v>2420</v>
      </c>
      <c r="R620" s="23"/>
    </row>
    <row r="621" spans="1:18" ht="16.5" thickBot="1" x14ac:dyDescent="0.3">
      <c r="A621" s="82"/>
      <c r="B621" s="77" t="s">
        <v>1892</v>
      </c>
      <c r="C621" s="41">
        <v>0</v>
      </c>
      <c r="D621" s="40">
        <v>289</v>
      </c>
      <c r="E621" s="41">
        <v>289</v>
      </c>
      <c r="F621" s="40">
        <v>289</v>
      </c>
      <c r="G621" s="41">
        <v>289</v>
      </c>
      <c r="H621" s="40">
        <v>289</v>
      </c>
      <c r="I621" s="36"/>
      <c r="J621" s="40"/>
      <c r="K621" s="36"/>
      <c r="L621" s="40"/>
      <c r="M621" s="36"/>
      <c r="N621" s="43"/>
      <c r="O621" s="44"/>
      <c r="P621" s="69" t="s">
        <v>2420</v>
      </c>
      <c r="Q621" s="88" t="s">
        <v>2420</v>
      </c>
      <c r="R621" s="23"/>
    </row>
    <row r="622" spans="1:18" ht="16.5" customHeight="1" thickBot="1" x14ac:dyDescent="0.3">
      <c r="A622" s="82"/>
      <c r="B622" s="77" t="s">
        <v>1893</v>
      </c>
      <c r="C622" s="41">
        <v>0</v>
      </c>
      <c r="D622" s="40">
        <v>8</v>
      </c>
      <c r="E622" s="41">
        <v>8</v>
      </c>
      <c r="F622" s="40">
        <v>8</v>
      </c>
      <c r="G622" s="41">
        <v>8</v>
      </c>
      <c r="H622" s="40">
        <v>8</v>
      </c>
      <c r="I622" s="36"/>
      <c r="J622" s="40"/>
      <c r="K622" s="36"/>
      <c r="L622" s="40"/>
      <c r="M622" s="36"/>
      <c r="N622" s="43"/>
      <c r="O622" s="44"/>
      <c r="P622" s="69" t="s">
        <v>2420</v>
      </c>
      <c r="Q622" s="88" t="s">
        <v>2420</v>
      </c>
      <c r="R622" s="23"/>
    </row>
    <row r="623" spans="1:18" ht="16.5" thickBot="1" x14ac:dyDescent="0.3">
      <c r="A623" s="82"/>
      <c r="B623" s="75" t="s">
        <v>1122</v>
      </c>
      <c r="C623" s="41">
        <v>260</v>
      </c>
      <c r="D623" s="40">
        <v>1246</v>
      </c>
      <c r="E623" s="41">
        <v>1246</v>
      </c>
      <c r="F623" s="40">
        <v>1246</v>
      </c>
      <c r="G623" s="41">
        <v>1246</v>
      </c>
      <c r="H623" s="40">
        <v>1246</v>
      </c>
      <c r="I623" s="36"/>
      <c r="J623" s="40"/>
      <c r="K623" s="36"/>
      <c r="L623" s="40"/>
      <c r="M623" s="36"/>
      <c r="N623" s="43"/>
      <c r="O623" s="44"/>
      <c r="P623" s="69" t="s">
        <v>2420</v>
      </c>
      <c r="Q623" s="99" t="s">
        <v>2420</v>
      </c>
      <c r="R623" s="23"/>
    </row>
    <row r="624" spans="1:18" ht="30.75" customHeight="1" thickBot="1" x14ac:dyDescent="0.3">
      <c r="A624" s="147" t="s">
        <v>2307</v>
      </c>
      <c r="B624" s="148"/>
      <c r="C624" s="117">
        <f>SUM(C625:C632)</f>
        <v>10388</v>
      </c>
      <c r="D624" s="117">
        <f t="shared" ref="D624:H624" si="36">SUM(D625:D632)</f>
        <v>21298</v>
      </c>
      <c r="E624" s="117">
        <f t="shared" si="36"/>
        <v>22145</v>
      </c>
      <c r="F624" s="117">
        <f t="shared" si="36"/>
        <v>22145</v>
      </c>
      <c r="G624" s="117">
        <f t="shared" si="36"/>
        <v>22145</v>
      </c>
      <c r="H624" s="117">
        <f t="shared" si="36"/>
        <v>22145</v>
      </c>
      <c r="I624" s="156" t="s">
        <v>3903</v>
      </c>
      <c r="J624" s="156"/>
      <c r="K624" s="156"/>
      <c r="L624" s="156"/>
      <c r="M624" s="156"/>
      <c r="N624" s="6">
        <f>SUM(N625:N632)</f>
        <v>33863.356230000005</v>
      </c>
      <c r="O624" s="6">
        <v>-9389.043330000015</v>
      </c>
      <c r="P624" s="98"/>
      <c r="Q624" s="98"/>
      <c r="R624" s="4"/>
    </row>
    <row r="625" spans="1:18" ht="36.75" thickBot="1" x14ac:dyDescent="0.3">
      <c r="A625" s="82"/>
      <c r="B625" s="77" t="s">
        <v>2308</v>
      </c>
      <c r="C625" s="41">
        <v>2695</v>
      </c>
      <c r="D625" s="40">
        <v>6821</v>
      </c>
      <c r="E625" s="41">
        <v>6903</v>
      </c>
      <c r="F625" s="40">
        <v>6903</v>
      </c>
      <c r="G625" s="41">
        <v>6903</v>
      </c>
      <c r="H625" s="40">
        <v>6903</v>
      </c>
      <c r="I625" s="36"/>
      <c r="J625" s="40"/>
      <c r="K625" s="36"/>
      <c r="L625" s="40"/>
      <c r="M625" s="36"/>
      <c r="N625" s="40">
        <v>5422.4494999999997</v>
      </c>
      <c r="O625" s="121" t="s">
        <v>1160</v>
      </c>
      <c r="P625" s="103" t="s">
        <v>2309</v>
      </c>
      <c r="Q625" s="73" t="s">
        <v>2310</v>
      </c>
      <c r="R625" s="23"/>
    </row>
    <row r="626" spans="1:18" ht="24.75" thickBot="1" x14ac:dyDescent="0.3">
      <c r="A626" s="82"/>
      <c r="B626" s="77"/>
      <c r="C626" s="41"/>
      <c r="D626" s="40"/>
      <c r="E626" s="41"/>
      <c r="F626" s="40"/>
      <c r="G626" s="41"/>
      <c r="H626" s="40"/>
      <c r="I626" s="36"/>
      <c r="J626" s="40"/>
      <c r="K626" s="36"/>
      <c r="L626" s="40"/>
      <c r="M626" s="36"/>
      <c r="N626" s="43"/>
      <c r="O626" s="44"/>
      <c r="P626" s="103" t="s">
        <v>2311</v>
      </c>
      <c r="Q626" s="73" t="s">
        <v>2312</v>
      </c>
      <c r="R626" s="23"/>
    </row>
    <row r="627" spans="1:18" ht="24.75" thickBot="1" x14ac:dyDescent="0.3">
      <c r="A627" s="82"/>
      <c r="B627" s="77" t="s">
        <v>2313</v>
      </c>
      <c r="C627" s="41">
        <v>6326</v>
      </c>
      <c r="D627" s="40">
        <v>11981</v>
      </c>
      <c r="E627" s="41">
        <v>12124</v>
      </c>
      <c r="F627" s="40">
        <v>12124</v>
      </c>
      <c r="G627" s="41">
        <v>12124</v>
      </c>
      <c r="H627" s="40">
        <v>12124</v>
      </c>
      <c r="I627" s="36"/>
      <c r="J627" s="40"/>
      <c r="K627" s="36"/>
      <c r="L627" s="40"/>
      <c r="M627" s="36"/>
      <c r="N627" s="43">
        <v>15708.082420000001</v>
      </c>
      <c r="O627" s="44">
        <v>23704.680929999999</v>
      </c>
      <c r="P627" s="103" t="s">
        <v>2314</v>
      </c>
      <c r="Q627" s="73" t="s">
        <v>2315</v>
      </c>
      <c r="R627" s="23"/>
    </row>
    <row r="628" spans="1:18" ht="24.75" thickBot="1" x14ac:dyDescent="0.3">
      <c r="A628" s="82"/>
      <c r="B628" s="77"/>
      <c r="C628" s="41"/>
      <c r="D628" s="40"/>
      <c r="E628" s="41"/>
      <c r="F628" s="40"/>
      <c r="G628" s="41"/>
      <c r="H628" s="40"/>
      <c r="I628" s="36"/>
      <c r="J628" s="40"/>
      <c r="K628" s="36"/>
      <c r="L628" s="40"/>
      <c r="M628" s="36"/>
      <c r="N628" s="43"/>
      <c r="O628" s="44"/>
      <c r="P628" s="103" t="s">
        <v>2316</v>
      </c>
      <c r="Q628" s="73" t="s">
        <v>2317</v>
      </c>
      <c r="R628" s="23"/>
    </row>
    <row r="629" spans="1:18" ht="24.75" thickBot="1" x14ac:dyDescent="0.3">
      <c r="A629" s="82"/>
      <c r="B629" s="77"/>
      <c r="C629" s="41"/>
      <c r="D629" s="40"/>
      <c r="E629" s="41"/>
      <c r="F629" s="40"/>
      <c r="G629" s="41"/>
      <c r="H629" s="40"/>
      <c r="I629" s="36"/>
      <c r="J629" s="40"/>
      <c r="K629" s="36"/>
      <c r="L629" s="40"/>
      <c r="M629" s="36"/>
      <c r="N629" s="43"/>
      <c r="O629" s="44"/>
      <c r="P629" s="103" t="s">
        <v>2318</v>
      </c>
      <c r="Q629" s="73" t="s">
        <v>2319</v>
      </c>
      <c r="R629" s="23"/>
    </row>
    <row r="630" spans="1:18" ht="24.75" thickBot="1" x14ac:dyDescent="0.3">
      <c r="A630" s="82"/>
      <c r="B630" s="77" t="s">
        <v>2320</v>
      </c>
      <c r="C630" s="41">
        <v>1254</v>
      </c>
      <c r="D630" s="40">
        <v>1560</v>
      </c>
      <c r="E630" s="41">
        <v>1682</v>
      </c>
      <c r="F630" s="40">
        <v>1682</v>
      </c>
      <c r="G630" s="41">
        <v>1682</v>
      </c>
      <c r="H630" s="40">
        <v>1682</v>
      </c>
      <c r="I630" s="36"/>
      <c r="J630" s="40"/>
      <c r="K630" s="36"/>
      <c r="L630" s="40"/>
      <c r="M630" s="36"/>
      <c r="N630" s="43">
        <v>5184.3892400000032</v>
      </c>
      <c r="O630" s="44">
        <v>-38229.082720000006</v>
      </c>
      <c r="P630" s="103" t="s">
        <v>2321</v>
      </c>
      <c r="Q630" s="73" t="s">
        <v>2322</v>
      </c>
      <c r="R630" s="23"/>
    </row>
    <row r="631" spans="1:18" ht="16.5" thickBot="1" x14ac:dyDescent="0.3">
      <c r="A631" s="82"/>
      <c r="B631" s="77"/>
      <c r="C631" s="41"/>
      <c r="D631" s="40"/>
      <c r="E631" s="41"/>
      <c r="F631" s="40"/>
      <c r="G631" s="41"/>
      <c r="H631" s="40"/>
      <c r="I631" s="36"/>
      <c r="J631" s="40"/>
      <c r="K631" s="36"/>
      <c r="L631" s="40"/>
      <c r="M631" s="36"/>
      <c r="N631" s="43"/>
      <c r="O631" s="44"/>
      <c r="P631" s="103" t="s">
        <v>2324</v>
      </c>
      <c r="Q631" s="73" t="s">
        <v>2323</v>
      </c>
      <c r="R631" s="23"/>
    </row>
    <row r="632" spans="1:18" ht="16.5" thickBot="1" x14ac:dyDescent="0.3">
      <c r="A632" s="82"/>
      <c r="B632" s="75" t="s">
        <v>1122</v>
      </c>
      <c r="C632" s="41">
        <v>113</v>
      </c>
      <c r="D632" s="40">
        <v>936</v>
      </c>
      <c r="E632" s="41">
        <v>1436</v>
      </c>
      <c r="F632" s="40">
        <v>1436</v>
      </c>
      <c r="G632" s="41">
        <v>1436</v>
      </c>
      <c r="H632" s="40">
        <v>1436</v>
      </c>
      <c r="I632" s="36"/>
      <c r="J632" s="40"/>
      <c r="K632" s="36"/>
      <c r="L632" s="40"/>
      <c r="M632" s="36"/>
      <c r="N632" s="43">
        <v>7548.4350700000005</v>
      </c>
      <c r="O632" s="44">
        <v>4167.4737099999993</v>
      </c>
      <c r="P632" s="103" t="s">
        <v>2422</v>
      </c>
      <c r="Q632" s="99" t="s">
        <v>2422</v>
      </c>
      <c r="R632" s="23"/>
    </row>
    <row r="633" spans="1:18" ht="16.5" customHeight="1" thickBot="1" x14ac:dyDescent="0.3">
      <c r="A633" s="147" t="s">
        <v>1923</v>
      </c>
      <c r="B633" s="148"/>
      <c r="C633" s="6">
        <f>SUM(C634:C645)</f>
        <v>1295</v>
      </c>
      <c r="D633" s="6">
        <f t="shared" ref="D633:H633" si="37">SUM(D634:D645)</f>
        <v>16300</v>
      </c>
      <c r="E633" s="6">
        <f t="shared" si="37"/>
        <v>16300</v>
      </c>
      <c r="F633" s="6">
        <f t="shared" si="37"/>
        <v>16300</v>
      </c>
      <c r="G633" s="6">
        <f t="shared" si="37"/>
        <v>16300</v>
      </c>
      <c r="H633" s="6">
        <f t="shared" si="37"/>
        <v>16300</v>
      </c>
      <c r="I633" s="156" t="s">
        <v>3903</v>
      </c>
      <c r="J633" s="156"/>
      <c r="K633" s="156"/>
      <c r="L633" s="156"/>
      <c r="M633" s="156"/>
      <c r="N633" s="6">
        <f>SUM(N634:N645)</f>
        <v>303392.55266000004</v>
      </c>
      <c r="O633" s="6">
        <f>SUM(O634:O645)</f>
        <v>291769.19548999995</v>
      </c>
      <c r="P633" s="98"/>
      <c r="Q633" s="98"/>
      <c r="R633" s="4"/>
    </row>
    <row r="634" spans="1:18" ht="48.75" thickBot="1" x14ac:dyDescent="0.3">
      <c r="A634" s="82"/>
      <c r="B634" s="77" t="s">
        <v>3791</v>
      </c>
      <c r="C634" s="41">
        <v>375</v>
      </c>
      <c r="D634" s="40">
        <v>375</v>
      </c>
      <c r="E634" s="41">
        <v>375</v>
      </c>
      <c r="F634" s="40">
        <v>375</v>
      </c>
      <c r="G634" s="41">
        <v>375</v>
      </c>
      <c r="H634" s="40">
        <v>375</v>
      </c>
      <c r="I634" s="36"/>
      <c r="J634" s="40"/>
      <c r="K634" s="36"/>
      <c r="L634" s="40"/>
      <c r="M634" s="36"/>
      <c r="N634" s="43">
        <v>50556.459520000004</v>
      </c>
      <c r="O634" s="44">
        <v>48738.04967</v>
      </c>
      <c r="P634" s="69" t="s">
        <v>1924</v>
      </c>
      <c r="Q634" s="88" t="s">
        <v>1925</v>
      </c>
      <c r="R634" s="23"/>
    </row>
    <row r="635" spans="1:18" ht="41.25" customHeight="1" thickBot="1" x14ac:dyDescent="0.3">
      <c r="A635" s="82"/>
      <c r="B635" s="77" t="s">
        <v>3792</v>
      </c>
      <c r="C635" s="41">
        <v>0</v>
      </c>
      <c r="D635" s="40">
        <v>0</v>
      </c>
      <c r="E635" s="41">
        <v>0</v>
      </c>
      <c r="F635" s="40">
        <v>0</v>
      </c>
      <c r="G635" s="41">
        <v>0</v>
      </c>
      <c r="H635" s="40">
        <v>0</v>
      </c>
      <c r="I635" s="36"/>
      <c r="J635" s="40"/>
      <c r="K635" s="36"/>
      <c r="L635" s="40"/>
      <c r="M635" s="36"/>
      <c r="N635" s="43">
        <v>21362.953870000001</v>
      </c>
      <c r="O635" s="44">
        <v>26741.690039999998</v>
      </c>
      <c r="P635" s="69" t="s">
        <v>1926</v>
      </c>
      <c r="Q635" s="88" t="s">
        <v>1928</v>
      </c>
      <c r="R635" s="23"/>
    </row>
    <row r="636" spans="1:18" ht="36.75" thickBot="1" x14ac:dyDescent="0.3">
      <c r="A636" s="82"/>
      <c r="B636" s="77"/>
      <c r="C636" s="41"/>
      <c r="D636" s="40"/>
      <c r="E636" s="41"/>
      <c r="F636" s="40"/>
      <c r="G636" s="41"/>
      <c r="H636" s="40"/>
      <c r="I636" s="36"/>
      <c r="J636" s="40"/>
      <c r="K636" s="36"/>
      <c r="L636" s="40"/>
      <c r="M636" s="36"/>
      <c r="N636" s="43"/>
      <c r="O636" s="44"/>
      <c r="P636" s="69" t="s">
        <v>1927</v>
      </c>
      <c r="Q636" s="88" t="s">
        <v>1929</v>
      </c>
      <c r="R636" s="23"/>
    </row>
    <row r="637" spans="1:18" ht="48.75" thickBot="1" x14ac:dyDescent="0.3">
      <c r="A637" s="82"/>
      <c r="B637" s="77" t="s">
        <v>3793</v>
      </c>
      <c r="C637" s="41">
        <v>0</v>
      </c>
      <c r="D637" s="40">
        <v>0</v>
      </c>
      <c r="E637" s="41">
        <v>0</v>
      </c>
      <c r="F637" s="40">
        <v>0</v>
      </c>
      <c r="G637" s="41">
        <v>0</v>
      </c>
      <c r="H637" s="40">
        <v>0</v>
      </c>
      <c r="I637" s="36"/>
      <c r="J637" s="40"/>
      <c r="K637" s="36"/>
      <c r="L637" s="40"/>
      <c r="M637" s="36"/>
      <c r="N637" s="43">
        <v>51603.765510000005</v>
      </c>
      <c r="O637" s="44">
        <v>55064.588069999998</v>
      </c>
      <c r="P637" s="69" t="s">
        <v>1930</v>
      </c>
      <c r="Q637" s="88" t="s">
        <v>1932</v>
      </c>
      <c r="R637" s="23"/>
    </row>
    <row r="638" spans="1:18" ht="16.5" thickBot="1" x14ac:dyDescent="0.3">
      <c r="A638" s="82"/>
      <c r="B638" s="77"/>
      <c r="C638" s="41"/>
      <c r="D638" s="40"/>
      <c r="E638" s="41"/>
      <c r="F638" s="40"/>
      <c r="G638" s="41"/>
      <c r="H638" s="40"/>
      <c r="I638" s="36"/>
      <c r="J638" s="40"/>
      <c r="K638" s="36"/>
      <c r="L638" s="40"/>
      <c r="M638" s="36"/>
      <c r="N638" s="43"/>
      <c r="O638" s="44"/>
      <c r="P638" s="97" t="s">
        <v>1931</v>
      </c>
      <c r="Q638" s="88" t="s">
        <v>1933</v>
      </c>
      <c r="R638" s="23"/>
    </row>
    <row r="639" spans="1:18" ht="36.75" thickBot="1" x14ac:dyDescent="0.3">
      <c r="A639" s="82"/>
      <c r="B639" s="77" t="s">
        <v>3794</v>
      </c>
      <c r="C639" s="41">
        <v>0</v>
      </c>
      <c r="D639" s="40">
        <v>5585</v>
      </c>
      <c r="E639" s="41">
        <v>5585</v>
      </c>
      <c r="F639" s="40">
        <v>5585</v>
      </c>
      <c r="G639" s="41">
        <v>5585</v>
      </c>
      <c r="H639" s="40">
        <v>5585</v>
      </c>
      <c r="I639" s="36"/>
      <c r="J639" s="40"/>
      <c r="K639" s="36"/>
      <c r="L639" s="40"/>
      <c r="M639" s="36"/>
      <c r="N639" s="43">
        <v>32657.385779999997</v>
      </c>
      <c r="O639" s="44">
        <v>44147.992270000002</v>
      </c>
      <c r="P639" s="69" t="s">
        <v>1934</v>
      </c>
      <c r="Q639" s="88" t="s">
        <v>1935</v>
      </c>
      <c r="R639" s="23"/>
    </row>
    <row r="640" spans="1:18" ht="48.75" thickBot="1" x14ac:dyDescent="0.3">
      <c r="A640" s="82"/>
      <c r="B640" s="77"/>
      <c r="C640" s="41"/>
      <c r="D640" s="40"/>
      <c r="E640" s="41"/>
      <c r="F640" s="40"/>
      <c r="G640" s="41"/>
      <c r="H640" s="40"/>
      <c r="I640" s="36"/>
      <c r="J640" s="40"/>
      <c r="K640" s="36"/>
      <c r="L640" s="40"/>
      <c r="M640" s="36"/>
      <c r="N640" s="43"/>
      <c r="O640" s="44"/>
      <c r="P640" s="69" t="s">
        <v>1936</v>
      </c>
      <c r="Q640" s="88" t="s">
        <v>1929</v>
      </c>
      <c r="R640" s="23"/>
    </row>
    <row r="641" spans="1:18" ht="48.75" thickBot="1" x14ac:dyDescent="0.3">
      <c r="A641" s="82"/>
      <c r="B641" s="77" t="s">
        <v>3795</v>
      </c>
      <c r="C641" s="41">
        <v>0</v>
      </c>
      <c r="D641" s="40">
        <v>0</v>
      </c>
      <c r="E641" s="41">
        <v>0</v>
      </c>
      <c r="F641" s="40">
        <v>0</v>
      </c>
      <c r="G641" s="41">
        <v>0</v>
      </c>
      <c r="H641" s="40">
        <v>0</v>
      </c>
      <c r="I641" s="36"/>
      <c r="J641" s="40"/>
      <c r="K641" s="36"/>
      <c r="L641" s="40"/>
      <c r="M641" s="36"/>
      <c r="N641" s="43">
        <v>15101.153089999998</v>
      </c>
      <c r="O641" s="44">
        <v>9766.2447100000009</v>
      </c>
      <c r="P641" s="69" t="s">
        <v>1937</v>
      </c>
      <c r="Q641" s="88" t="s">
        <v>1938</v>
      </c>
      <c r="R641" s="23"/>
    </row>
    <row r="642" spans="1:18" ht="24.75" thickBot="1" x14ac:dyDescent="0.3">
      <c r="A642" s="82"/>
      <c r="B642" s="77" t="s">
        <v>3796</v>
      </c>
      <c r="C642" s="41">
        <v>0</v>
      </c>
      <c r="D642" s="40">
        <v>0</v>
      </c>
      <c r="E642" s="41">
        <v>0</v>
      </c>
      <c r="F642" s="40">
        <v>0</v>
      </c>
      <c r="G642" s="41">
        <v>0</v>
      </c>
      <c r="H642" s="40">
        <v>0</v>
      </c>
      <c r="I642" s="36"/>
      <c r="J642" s="40"/>
      <c r="K642" s="36"/>
      <c r="L642" s="40"/>
      <c r="M642" s="36"/>
      <c r="N642" s="43">
        <v>44025.043060000004</v>
      </c>
      <c r="O642" s="44">
        <v>48402.693780000001</v>
      </c>
      <c r="P642" s="69" t="s">
        <v>1939</v>
      </c>
      <c r="Q642" s="88" t="s">
        <v>1929</v>
      </c>
      <c r="R642" s="23"/>
    </row>
    <row r="643" spans="1:18" ht="24.75" thickBot="1" x14ac:dyDescent="0.3">
      <c r="A643" s="82"/>
      <c r="B643" s="77"/>
      <c r="C643" s="41"/>
      <c r="D643" s="40"/>
      <c r="E643" s="41"/>
      <c r="F643" s="40"/>
      <c r="G643" s="41"/>
      <c r="H643" s="40"/>
      <c r="I643" s="36"/>
      <c r="J643" s="40"/>
      <c r="K643" s="36"/>
      <c r="L643" s="40"/>
      <c r="M643" s="36"/>
      <c r="N643" s="43"/>
      <c r="O643" s="44"/>
      <c r="P643" s="69" t="s">
        <v>1940</v>
      </c>
      <c r="Q643" s="88" t="s">
        <v>1941</v>
      </c>
      <c r="R643" s="23"/>
    </row>
    <row r="644" spans="1:18" ht="72.75" thickBot="1" x14ac:dyDescent="0.3">
      <c r="A644" s="82"/>
      <c r="B644" s="77" t="s">
        <v>3797</v>
      </c>
      <c r="C644" s="41">
        <v>0</v>
      </c>
      <c r="D644" s="40">
        <v>0</v>
      </c>
      <c r="E644" s="41">
        <v>0</v>
      </c>
      <c r="F644" s="40">
        <v>0</v>
      </c>
      <c r="G644" s="41">
        <v>0</v>
      </c>
      <c r="H644" s="40">
        <v>0</v>
      </c>
      <c r="I644" s="36"/>
      <c r="J644" s="40"/>
      <c r="K644" s="36"/>
      <c r="L644" s="40"/>
      <c r="M644" s="36"/>
      <c r="N644" s="43">
        <v>5235.5466699999997</v>
      </c>
      <c r="O644" s="44">
        <v>4490.2937699999993</v>
      </c>
      <c r="P644" s="69" t="s">
        <v>1942</v>
      </c>
      <c r="Q644" s="88" t="s">
        <v>1938</v>
      </c>
      <c r="R644" s="23"/>
    </row>
    <row r="645" spans="1:18" ht="16.5" thickBot="1" x14ac:dyDescent="0.3">
      <c r="A645" s="82"/>
      <c r="B645" s="75" t="s">
        <v>1122</v>
      </c>
      <c r="C645" s="41">
        <v>920</v>
      </c>
      <c r="D645" s="40">
        <v>10340</v>
      </c>
      <c r="E645" s="41">
        <v>10340</v>
      </c>
      <c r="F645" s="40">
        <v>10340</v>
      </c>
      <c r="G645" s="41">
        <v>10340</v>
      </c>
      <c r="H645" s="40">
        <v>10340</v>
      </c>
      <c r="I645" s="36"/>
      <c r="J645" s="40"/>
      <c r="K645" s="36"/>
      <c r="L645" s="40"/>
      <c r="M645" s="36"/>
      <c r="N645" s="43">
        <v>82850.245160000006</v>
      </c>
      <c r="O645" s="44">
        <v>54417.643179999992</v>
      </c>
      <c r="P645" s="104" t="s">
        <v>2422</v>
      </c>
      <c r="Q645" s="99" t="s">
        <v>2422</v>
      </c>
      <c r="R645" s="23"/>
    </row>
    <row r="646" spans="1:18" ht="16.5" customHeight="1" thickBot="1" x14ac:dyDescent="0.3">
      <c r="A646" s="147" t="s">
        <v>1921</v>
      </c>
      <c r="B646" s="148"/>
      <c r="C646" s="117">
        <f>SUM(C647:C663)</f>
        <v>15000</v>
      </c>
      <c r="D646" s="117">
        <f t="shared" ref="D646:H646" si="38">SUM(D647:D663)</f>
        <v>30000</v>
      </c>
      <c r="E646" s="117">
        <f t="shared" si="38"/>
        <v>30000</v>
      </c>
      <c r="F646" s="117">
        <f t="shared" si="38"/>
        <v>30000</v>
      </c>
      <c r="G646" s="117">
        <f t="shared" si="38"/>
        <v>30000</v>
      </c>
      <c r="H646" s="117">
        <f t="shared" si="38"/>
        <v>30000</v>
      </c>
      <c r="I646" s="156" t="s">
        <v>3903</v>
      </c>
      <c r="J646" s="156"/>
      <c r="K646" s="156"/>
      <c r="L646" s="156"/>
      <c r="M646" s="156"/>
      <c r="N646" s="6">
        <f>SUM(N647:N663)</f>
        <v>522038.37270000001</v>
      </c>
      <c r="O646" s="6">
        <f>SUM(O647:O663)</f>
        <v>518655.35595000011</v>
      </c>
      <c r="P646" s="98"/>
      <c r="Q646" s="98"/>
      <c r="R646" s="4"/>
    </row>
    <row r="647" spans="1:18" ht="24.75" thickBot="1" x14ac:dyDescent="0.3">
      <c r="A647" s="82"/>
      <c r="B647" s="77" t="s">
        <v>3798</v>
      </c>
      <c r="C647" s="41">
        <v>0</v>
      </c>
      <c r="D647" s="40">
        <v>0</v>
      </c>
      <c r="E647" s="41">
        <v>0</v>
      </c>
      <c r="F647" s="40">
        <v>0</v>
      </c>
      <c r="G647" s="41">
        <v>0</v>
      </c>
      <c r="H647" s="40">
        <v>0</v>
      </c>
      <c r="I647" s="36"/>
      <c r="J647" s="40"/>
      <c r="K647" s="36"/>
      <c r="L647" s="40"/>
      <c r="M647" s="36"/>
      <c r="N647" s="43">
        <v>1161.4691</v>
      </c>
      <c r="O647" s="44">
        <v>11038.57726</v>
      </c>
      <c r="P647" s="69" t="s">
        <v>3464</v>
      </c>
      <c r="Q647" s="88" t="s">
        <v>3465</v>
      </c>
      <c r="R647" s="23"/>
    </row>
    <row r="648" spans="1:18" ht="43.5" customHeight="1" thickBot="1" x14ac:dyDescent="0.3">
      <c r="A648" s="82"/>
      <c r="B648" s="77" t="s">
        <v>3799</v>
      </c>
      <c r="C648" s="41">
        <v>0</v>
      </c>
      <c r="D648" s="40">
        <v>0</v>
      </c>
      <c r="E648" s="41">
        <v>0</v>
      </c>
      <c r="F648" s="40">
        <v>0</v>
      </c>
      <c r="G648" s="41">
        <v>0</v>
      </c>
      <c r="H648" s="40">
        <v>0</v>
      </c>
      <c r="I648" s="36"/>
      <c r="J648" s="40"/>
      <c r="K648" s="36"/>
      <c r="L648" s="40"/>
      <c r="M648" s="36"/>
      <c r="N648" s="43">
        <v>87314.112460000004</v>
      </c>
      <c r="O648" s="44">
        <v>88421.85659000001</v>
      </c>
      <c r="P648" s="69" t="s">
        <v>3466</v>
      </c>
      <c r="Q648" s="88" t="s">
        <v>3467</v>
      </c>
      <c r="R648" s="23"/>
    </row>
    <row r="649" spans="1:18" ht="24.75" thickBot="1" x14ac:dyDescent="0.3">
      <c r="A649" s="82"/>
      <c r="B649" s="77"/>
      <c r="C649" s="41"/>
      <c r="D649" s="40"/>
      <c r="E649" s="41"/>
      <c r="F649" s="40"/>
      <c r="G649" s="41"/>
      <c r="H649" s="40"/>
      <c r="I649" s="36"/>
      <c r="J649" s="40"/>
      <c r="K649" s="36"/>
      <c r="L649" s="40"/>
      <c r="M649" s="36"/>
      <c r="N649" s="43"/>
      <c r="O649" s="44"/>
      <c r="P649" s="69" t="s">
        <v>3468</v>
      </c>
      <c r="Q649" s="88" t="s">
        <v>3469</v>
      </c>
      <c r="R649" s="23"/>
    </row>
    <row r="650" spans="1:18" ht="36.75" thickBot="1" x14ac:dyDescent="0.3">
      <c r="A650" s="82"/>
      <c r="B650" s="77" t="s">
        <v>3800</v>
      </c>
      <c r="C650" s="41">
        <v>7500</v>
      </c>
      <c r="D650" s="40">
        <v>15000</v>
      </c>
      <c r="E650" s="41">
        <v>15000</v>
      </c>
      <c r="F650" s="40">
        <v>15000</v>
      </c>
      <c r="G650" s="41">
        <v>15000</v>
      </c>
      <c r="H650" s="40">
        <v>15000</v>
      </c>
      <c r="I650" s="36"/>
      <c r="J650" s="40"/>
      <c r="K650" s="36"/>
      <c r="L650" s="40"/>
      <c r="M650" s="36"/>
      <c r="N650" s="43">
        <v>76570.459950000019</v>
      </c>
      <c r="O650" s="44">
        <v>90214.246760000009</v>
      </c>
      <c r="P650" s="69" t="s">
        <v>3470</v>
      </c>
      <c r="Q650" s="88" t="s">
        <v>3471</v>
      </c>
      <c r="R650" s="23"/>
    </row>
    <row r="651" spans="1:18" ht="24.75" thickBot="1" x14ac:dyDescent="0.3">
      <c r="A651" s="82"/>
      <c r="B651" s="77"/>
      <c r="C651" s="41"/>
      <c r="D651" s="40"/>
      <c r="E651" s="41"/>
      <c r="F651" s="40"/>
      <c r="G651" s="41"/>
      <c r="H651" s="40"/>
      <c r="I651" s="36"/>
      <c r="J651" s="40"/>
      <c r="K651" s="36"/>
      <c r="L651" s="40"/>
      <c r="M651" s="36"/>
      <c r="N651" s="43"/>
      <c r="O651" s="44"/>
      <c r="P651" s="69" t="s">
        <v>3472</v>
      </c>
      <c r="Q651" s="88" t="s">
        <v>3473</v>
      </c>
      <c r="R651" s="23"/>
    </row>
    <row r="652" spans="1:18" ht="24.75" thickBot="1" x14ac:dyDescent="0.3">
      <c r="A652" s="82"/>
      <c r="B652" s="77" t="s">
        <v>3801</v>
      </c>
      <c r="C652" s="41">
        <v>0</v>
      </c>
      <c r="D652" s="40">
        <v>0</v>
      </c>
      <c r="E652" s="41">
        <v>0</v>
      </c>
      <c r="F652" s="40">
        <v>0</v>
      </c>
      <c r="G652" s="41">
        <v>0</v>
      </c>
      <c r="H652" s="40">
        <v>0</v>
      </c>
      <c r="I652" s="36"/>
      <c r="J652" s="40"/>
      <c r="K652" s="36"/>
      <c r="L652" s="40"/>
      <c r="M652" s="36"/>
      <c r="N652" s="43">
        <v>200207.12818</v>
      </c>
      <c r="O652" s="44">
        <v>202297.80350000001</v>
      </c>
      <c r="P652" s="97" t="s">
        <v>3474</v>
      </c>
      <c r="Q652" s="88" t="s">
        <v>3475</v>
      </c>
      <c r="R652" s="23"/>
    </row>
    <row r="653" spans="1:18" ht="24.75" thickBot="1" x14ac:dyDescent="0.3">
      <c r="A653" s="82"/>
      <c r="B653" s="77"/>
      <c r="C653" s="41"/>
      <c r="D653" s="40"/>
      <c r="E653" s="41"/>
      <c r="F653" s="40"/>
      <c r="G653" s="41"/>
      <c r="H653" s="40"/>
      <c r="I653" s="36"/>
      <c r="J653" s="40"/>
      <c r="K653" s="36"/>
      <c r="L653" s="40"/>
      <c r="M653" s="36"/>
      <c r="N653" s="43"/>
      <c r="O653" s="44"/>
      <c r="P653" s="69" t="s">
        <v>3476</v>
      </c>
      <c r="Q653" s="88" t="s">
        <v>3477</v>
      </c>
      <c r="R653" s="23"/>
    </row>
    <row r="654" spans="1:18" ht="32.25" thickBot="1" x14ac:dyDescent="0.3">
      <c r="A654" s="82"/>
      <c r="B654" s="77" t="s">
        <v>3802</v>
      </c>
      <c r="C654" s="41">
        <v>1850</v>
      </c>
      <c r="D654" s="40">
        <v>3700</v>
      </c>
      <c r="E654" s="41">
        <v>3700</v>
      </c>
      <c r="F654" s="40">
        <v>3700</v>
      </c>
      <c r="G654" s="41">
        <v>3700</v>
      </c>
      <c r="H654" s="40">
        <v>3700</v>
      </c>
      <c r="I654" s="36"/>
      <c r="J654" s="40"/>
      <c r="K654" s="36"/>
      <c r="L654" s="40"/>
      <c r="M654" s="36"/>
      <c r="N654" s="43">
        <v>22620.956240000003</v>
      </c>
      <c r="O654" s="44">
        <v>26149.298240000004</v>
      </c>
      <c r="P654" s="69" t="s">
        <v>3478</v>
      </c>
      <c r="Q654" s="88" t="s">
        <v>3479</v>
      </c>
      <c r="R654" s="23"/>
    </row>
    <row r="655" spans="1:18" ht="24.75" thickBot="1" x14ac:dyDescent="0.3">
      <c r="A655" s="82"/>
      <c r="B655" s="77"/>
      <c r="C655" s="41"/>
      <c r="D655" s="40"/>
      <c r="E655" s="41"/>
      <c r="F655" s="40"/>
      <c r="G655" s="41"/>
      <c r="H655" s="40"/>
      <c r="I655" s="36"/>
      <c r="J655" s="40"/>
      <c r="K655" s="36"/>
      <c r="L655" s="40"/>
      <c r="M655" s="36"/>
      <c r="N655" s="43"/>
      <c r="O655" s="44"/>
      <c r="P655" s="69" t="s">
        <v>3480</v>
      </c>
      <c r="Q655" s="88" t="s">
        <v>3481</v>
      </c>
      <c r="R655" s="23"/>
    </row>
    <row r="656" spans="1:18" ht="36.75" thickBot="1" x14ac:dyDescent="0.3">
      <c r="A656" s="82"/>
      <c r="B656" s="77" t="s">
        <v>3803</v>
      </c>
      <c r="C656" s="41">
        <v>0</v>
      </c>
      <c r="D656" s="40">
        <v>0</v>
      </c>
      <c r="E656" s="41">
        <v>0</v>
      </c>
      <c r="F656" s="40">
        <v>0</v>
      </c>
      <c r="G656" s="41">
        <v>0</v>
      </c>
      <c r="H656" s="40">
        <v>0</v>
      </c>
      <c r="I656" s="36"/>
      <c r="J656" s="40"/>
      <c r="K656" s="36"/>
      <c r="L656" s="40"/>
      <c r="M656" s="36"/>
      <c r="N656" s="43">
        <v>27217.677230000001</v>
      </c>
      <c r="O656" s="44">
        <v>24411.421139999999</v>
      </c>
      <c r="P656" s="69" t="s">
        <v>3482</v>
      </c>
      <c r="Q656" s="88" t="s">
        <v>3483</v>
      </c>
      <c r="R656" s="23"/>
    </row>
    <row r="657" spans="1:18" ht="24.75" thickBot="1" x14ac:dyDescent="0.3">
      <c r="A657" s="82"/>
      <c r="B657" s="77"/>
      <c r="C657" s="41"/>
      <c r="D657" s="40"/>
      <c r="E657" s="41"/>
      <c r="F657" s="40"/>
      <c r="G657" s="41"/>
      <c r="H657" s="40"/>
      <c r="I657" s="36"/>
      <c r="J657" s="40"/>
      <c r="K657" s="36"/>
      <c r="L657" s="40"/>
      <c r="M657" s="36"/>
      <c r="N657" s="43"/>
      <c r="O657" s="44"/>
      <c r="P657" s="69" t="s">
        <v>3484</v>
      </c>
      <c r="Q657" s="88" t="s">
        <v>3485</v>
      </c>
      <c r="R657" s="23"/>
    </row>
    <row r="658" spans="1:18" ht="36.75" thickBot="1" x14ac:dyDescent="0.3">
      <c r="A658" s="82"/>
      <c r="B658" s="77" t="s">
        <v>3804</v>
      </c>
      <c r="C658" s="41">
        <v>3305</v>
      </c>
      <c r="D658" s="40">
        <v>6610</v>
      </c>
      <c r="E658" s="41">
        <v>6610</v>
      </c>
      <c r="F658" s="40">
        <v>6610</v>
      </c>
      <c r="G658" s="41">
        <v>6610</v>
      </c>
      <c r="H658" s="40">
        <v>6610</v>
      </c>
      <c r="I658" s="36"/>
      <c r="J658" s="40"/>
      <c r="K658" s="36"/>
      <c r="L658" s="40"/>
      <c r="M658" s="36"/>
      <c r="N658" s="43">
        <v>81143.059499999988</v>
      </c>
      <c r="O658" s="44">
        <v>53708.34921</v>
      </c>
      <c r="P658" s="69" t="s">
        <v>3486</v>
      </c>
      <c r="Q658" s="88" t="s">
        <v>3487</v>
      </c>
      <c r="R658" s="23"/>
    </row>
    <row r="659" spans="1:18" ht="24.75" thickBot="1" x14ac:dyDescent="0.3">
      <c r="A659" s="82"/>
      <c r="B659" s="77"/>
      <c r="C659" s="41"/>
      <c r="D659" s="40"/>
      <c r="E659" s="41"/>
      <c r="F659" s="40"/>
      <c r="G659" s="41"/>
      <c r="H659" s="40"/>
      <c r="I659" s="36"/>
      <c r="J659" s="40"/>
      <c r="K659" s="36"/>
      <c r="L659" s="40"/>
      <c r="M659" s="36"/>
      <c r="N659" s="43"/>
      <c r="O659" s="44"/>
      <c r="P659" s="69" t="s">
        <v>3488</v>
      </c>
      <c r="Q659" s="88" t="s">
        <v>1922</v>
      </c>
      <c r="R659" s="23"/>
    </row>
    <row r="660" spans="1:18" ht="24" customHeight="1" thickBot="1" x14ac:dyDescent="0.3">
      <c r="A660" s="82"/>
      <c r="B660" s="77"/>
      <c r="C660" s="41"/>
      <c r="D660" s="40"/>
      <c r="E660" s="41"/>
      <c r="F660" s="40"/>
      <c r="G660" s="41"/>
      <c r="H660" s="40"/>
      <c r="I660" s="36"/>
      <c r="J660" s="40"/>
      <c r="K660" s="36"/>
      <c r="L660" s="40"/>
      <c r="M660" s="36"/>
      <c r="N660" s="43"/>
      <c r="O660" s="44"/>
      <c r="P660" s="69" t="s">
        <v>3489</v>
      </c>
      <c r="Q660" s="88" t="s">
        <v>3490</v>
      </c>
      <c r="R660" s="23"/>
    </row>
    <row r="661" spans="1:18" ht="36.75" thickBot="1" x14ac:dyDescent="0.3">
      <c r="A661" s="82"/>
      <c r="B661" s="77" t="s">
        <v>3805</v>
      </c>
      <c r="C661" s="41">
        <v>0</v>
      </c>
      <c r="D661" s="40">
        <v>0</v>
      </c>
      <c r="E661" s="41">
        <v>0</v>
      </c>
      <c r="F661" s="40">
        <v>0</v>
      </c>
      <c r="G661" s="41">
        <v>0</v>
      </c>
      <c r="H661" s="40">
        <v>0</v>
      </c>
      <c r="I661" s="36"/>
      <c r="J661" s="40"/>
      <c r="K661" s="36"/>
      <c r="L661" s="40"/>
      <c r="M661" s="36"/>
      <c r="N661" s="43">
        <v>11932.695419999998</v>
      </c>
      <c r="O661" s="44">
        <v>9901.9345499999981</v>
      </c>
      <c r="P661" s="69" t="s">
        <v>3491</v>
      </c>
      <c r="Q661" s="88" t="s">
        <v>3492</v>
      </c>
      <c r="R661" s="23"/>
    </row>
    <row r="662" spans="1:18" ht="24.75" thickBot="1" x14ac:dyDescent="0.3">
      <c r="A662" s="82"/>
      <c r="B662" s="77"/>
      <c r="C662" s="41"/>
      <c r="D662" s="40"/>
      <c r="E662" s="41"/>
      <c r="F662" s="40"/>
      <c r="G662" s="41"/>
      <c r="H662" s="40"/>
      <c r="I662" s="36"/>
      <c r="J662" s="40"/>
      <c r="K662" s="36"/>
      <c r="L662" s="40"/>
      <c r="M662" s="36"/>
      <c r="N662" s="43"/>
      <c r="O662" s="44"/>
      <c r="P662" s="69" t="s">
        <v>3493</v>
      </c>
      <c r="Q662" s="88" t="s">
        <v>3494</v>
      </c>
      <c r="R662" s="23"/>
    </row>
    <row r="663" spans="1:18" ht="16.5" thickBot="1" x14ac:dyDescent="0.3">
      <c r="A663" s="82"/>
      <c r="B663" s="75" t="s">
        <v>1122</v>
      </c>
      <c r="C663" s="41">
        <v>2345</v>
      </c>
      <c r="D663" s="40">
        <v>4690</v>
      </c>
      <c r="E663" s="41">
        <v>4690</v>
      </c>
      <c r="F663" s="40">
        <v>4690</v>
      </c>
      <c r="G663" s="41">
        <v>4690</v>
      </c>
      <c r="H663" s="40">
        <v>4690</v>
      </c>
      <c r="I663" s="36"/>
      <c r="J663" s="40"/>
      <c r="K663" s="36"/>
      <c r="L663" s="40"/>
      <c r="M663" s="36"/>
      <c r="N663" s="43">
        <v>13870.814619999999</v>
      </c>
      <c r="O663" s="44">
        <v>12511.868699999997</v>
      </c>
      <c r="P663" s="104" t="s">
        <v>2422</v>
      </c>
      <c r="Q663" s="99" t="s">
        <v>2422</v>
      </c>
      <c r="R663" s="23"/>
    </row>
    <row r="664" spans="1:18" ht="16.5" customHeight="1" thickBot="1" x14ac:dyDescent="0.3">
      <c r="A664" s="147" t="s">
        <v>1943</v>
      </c>
      <c r="B664" s="148"/>
      <c r="C664" s="6">
        <f>SUM(C665:C676)</f>
        <v>7000</v>
      </c>
      <c r="D664" s="6">
        <f t="shared" ref="D664:H664" si="39">SUM(D665:D676)</f>
        <v>14000</v>
      </c>
      <c r="E664" s="6">
        <f t="shared" si="39"/>
        <v>14000</v>
      </c>
      <c r="F664" s="6">
        <f t="shared" si="39"/>
        <v>14000</v>
      </c>
      <c r="G664" s="6">
        <f t="shared" si="39"/>
        <v>14000</v>
      </c>
      <c r="H664" s="6">
        <f t="shared" si="39"/>
        <v>14000</v>
      </c>
      <c r="I664" s="156" t="s">
        <v>3903</v>
      </c>
      <c r="J664" s="156"/>
      <c r="K664" s="156"/>
      <c r="L664" s="156"/>
      <c r="M664" s="156"/>
      <c r="N664" s="6">
        <f>SUM(N665:N676)</f>
        <v>309542.04621</v>
      </c>
      <c r="O664" s="6">
        <v>314740.00980999996</v>
      </c>
      <c r="P664" s="98"/>
      <c r="Q664" s="98"/>
      <c r="R664" s="4"/>
    </row>
    <row r="665" spans="1:18" ht="36.75" thickBot="1" x14ac:dyDescent="0.3">
      <c r="A665" s="82"/>
      <c r="B665" s="77" t="s">
        <v>3806</v>
      </c>
      <c r="C665" s="41">
        <v>2250</v>
      </c>
      <c r="D665" s="40">
        <v>4500</v>
      </c>
      <c r="E665" s="41">
        <v>4500</v>
      </c>
      <c r="F665" s="40">
        <v>4500</v>
      </c>
      <c r="G665" s="41">
        <v>4500</v>
      </c>
      <c r="H665" s="40">
        <v>4500</v>
      </c>
      <c r="I665" s="36"/>
      <c r="J665" s="40"/>
      <c r="K665" s="36"/>
      <c r="L665" s="40"/>
      <c r="M665" s="36"/>
      <c r="N665" s="43">
        <v>81541.527350000004</v>
      </c>
      <c r="O665" s="44">
        <v>70959.855979999993</v>
      </c>
      <c r="P665" s="69" t="s">
        <v>3495</v>
      </c>
      <c r="Q665" s="88" t="s">
        <v>1944</v>
      </c>
      <c r="R665" s="23"/>
    </row>
    <row r="666" spans="1:18" ht="36.75" thickBot="1" x14ac:dyDescent="0.3">
      <c r="A666" s="82"/>
      <c r="B666" s="77"/>
      <c r="C666" s="41"/>
      <c r="D666" s="40"/>
      <c r="E666" s="41"/>
      <c r="F666" s="40"/>
      <c r="G666" s="41"/>
      <c r="H666" s="40"/>
      <c r="I666" s="36"/>
      <c r="J666" s="40"/>
      <c r="K666" s="36"/>
      <c r="L666" s="40"/>
      <c r="M666" s="36"/>
      <c r="N666" s="43"/>
      <c r="O666" s="44"/>
      <c r="P666" s="69" t="s">
        <v>3496</v>
      </c>
      <c r="Q666" s="88" t="s">
        <v>1945</v>
      </c>
      <c r="R666" s="23"/>
    </row>
    <row r="667" spans="1:18" ht="36.75" thickBot="1" x14ac:dyDescent="0.3">
      <c r="A667" s="82"/>
      <c r="B667" s="77"/>
      <c r="C667" s="41"/>
      <c r="D667" s="40"/>
      <c r="E667" s="41"/>
      <c r="F667" s="40"/>
      <c r="G667" s="41"/>
      <c r="H667" s="40"/>
      <c r="I667" s="36"/>
      <c r="J667" s="40"/>
      <c r="K667" s="36"/>
      <c r="L667" s="40"/>
      <c r="M667" s="36"/>
      <c r="N667" s="43"/>
      <c r="O667" s="44"/>
      <c r="P667" s="69" t="s">
        <v>3497</v>
      </c>
      <c r="Q667" s="88" t="s">
        <v>1946</v>
      </c>
      <c r="R667" s="23"/>
    </row>
    <row r="668" spans="1:18" ht="32.25" thickBot="1" x14ac:dyDescent="0.3">
      <c r="A668" s="82"/>
      <c r="B668" s="77" t="s">
        <v>3807</v>
      </c>
      <c r="C668" s="41">
        <v>0</v>
      </c>
      <c r="D668" s="40">
        <v>0</v>
      </c>
      <c r="E668" s="41">
        <v>0</v>
      </c>
      <c r="F668" s="40">
        <v>0</v>
      </c>
      <c r="G668" s="41">
        <v>0</v>
      </c>
      <c r="H668" s="40">
        <v>0</v>
      </c>
      <c r="I668" s="36"/>
      <c r="J668" s="40"/>
      <c r="K668" s="36"/>
      <c r="L668" s="40"/>
      <c r="M668" s="36"/>
      <c r="N668" s="43">
        <v>65682.331829999996</v>
      </c>
      <c r="O668" s="44">
        <v>11169.171850000001</v>
      </c>
      <c r="P668" s="69" t="s">
        <v>3498</v>
      </c>
      <c r="Q668" s="88" t="s">
        <v>1947</v>
      </c>
      <c r="R668" s="23"/>
    </row>
    <row r="669" spans="1:18" ht="36.75" thickBot="1" x14ac:dyDescent="0.3">
      <c r="A669" s="82"/>
      <c r="B669" s="77"/>
      <c r="C669" s="41"/>
      <c r="D669" s="40"/>
      <c r="E669" s="41"/>
      <c r="F669" s="40"/>
      <c r="G669" s="41"/>
      <c r="H669" s="40"/>
      <c r="I669" s="36"/>
      <c r="J669" s="40"/>
      <c r="K669" s="36"/>
      <c r="L669" s="40"/>
      <c r="M669" s="36"/>
      <c r="N669" s="43"/>
      <c r="O669" s="44"/>
      <c r="P669" s="69" t="s">
        <v>3499</v>
      </c>
      <c r="Q669" s="88" t="s">
        <v>1948</v>
      </c>
      <c r="R669" s="23"/>
    </row>
    <row r="670" spans="1:18" ht="36.75" thickBot="1" x14ac:dyDescent="0.3">
      <c r="A670" s="82"/>
      <c r="B670" s="77"/>
      <c r="C670" s="41"/>
      <c r="D670" s="40"/>
      <c r="E670" s="41"/>
      <c r="F670" s="40"/>
      <c r="G670" s="41"/>
      <c r="H670" s="40"/>
      <c r="I670" s="36"/>
      <c r="J670" s="40"/>
      <c r="K670" s="36"/>
      <c r="L670" s="40"/>
      <c r="M670" s="36"/>
      <c r="N670" s="43"/>
      <c r="O670" s="44"/>
      <c r="P670" s="69" t="s">
        <v>3500</v>
      </c>
      <c r="Q670" s="88" t="s">
        <v>1949</v>
      </c>
      <c r="R670" s="23"/>
    </row>
    <row r="671" spans="1:18" ht="32.25" thickBot="1" x14ac:dyDescent="0.3">
      <c r="A671" s="82"/>
      <c r="B671" s="77" t="s">
        <v>3808</v>
      </c>
      <c r="C671" s="41">
        <v>3515</v>
      </c>
      <c r="D671" s="40">
        <v>7030</v>
      </c>
      <c r="E671" s="41">
        <v>7030</v>
      </c>
      <c r="F671" s="40">
        <v>7030</v>
      </c>
      <c r="G671" s="41">
        <v>7030</v>
      </c>
      <c r="H671" s="40">
        <v>7030</v>
      </c>
      <c r="I671" s="36"/>
      <c r="J671" s="40"/>
      <c r="K671" s="36"/>
      <c r="L671" s="40"/>
      <c r="M671" s="36"/>
      <c r="N671" s="40">
        <v>12887.720459999997</v>
      </c>
      <c r="O671" s="121" t="s">
        <v>1160</v>
      </c>
      <c r="P671" s="69" t="s">
        <v>3501</v>
      </c>
      <c r="Q671" s="88" t="s">
        <v>1950</v>
      </c>
      <c r="R671" s="23"/>
    </row>
    <row r="672" spans="1:18" ht="36.75" thickBot="1" x14ac:dyDescent="0.3">
      <c r="A672" s="82"/>
      <c r="B672" s="77"/>
      <c r="C672" s="41"/>
      <c r="D672" s="40"/>
      <c r="E672" s="41"/>
      <c r="F672" s="40"/>
      <c r="G672" s="41"/>
      <c r="H672" s="40"/>
      <c r="I672" s="36"/>
      <c r="J672" s="40"/>
      <c r="K672" s="36"/>
      <c r="L672" s="40"/>
      <c r="M672" s="36"/>
      <c r="N672" s="43"/>
      <c r="O672" s="44"/>
      <c r="P672" s="69" t="s">
        <v>3502</v>
      </c>
      <c r="Q672" s="88" t="s">
        <v>1951</v>
      </c>
      <c r="R672" s="23"/>
    </row>
    <row r="673" spans="1:18" ht="96.75" thickBot="1" x14ac:dyDescent="0.3">
      <c r="A673" s="82"/>
      <c r="B673" s="77" t="s">
        <v>3809</v>
      </c>
      <c r="C673" s="41">
        <v>0</v>
      </c>
      <c r="D673" s="40">
        <v>0</v>
      </c>
      <c r="E673" s="41">
        <v>0</v>
      </c>
      <c r="F673" s="40">
        <v>0</v>
      </c>
      <c r="G673" s="41">
        <v>0</v>
      </c>
      <c r="H673" s="40">
        <v>0</v>
      </c>
      <c r="I673" s="36"/>
      <c r="J673" s="40"/>
      <c r="K673" s="36"/>
      <c r="L673" s="40"/>
      <c r="M673" s="36"/>
      <c r="N673" s="43">
        <v>141287.24428000001</v>
      </c>
      <c r="O673" s="44">
        <v>155759.39569999999</v>
      </c>
      <c r="P673" s="69" t="s">
        <v>3503</v>
      </c>
      <c r="Q673" s="88" t="s">
        <v>1952</v>
      </c>
      <c r="R673" s="23"/>
    </row>
    <row r="674" spans="1:18" ht="48.75" thickBot="1" x14ac:dyDescent="0.3">
      <c r="A674" s="82"/>
      <c r="B674" s="75" t="s">
        <v>1122</v>
      </c>
      <c r="C674" s="41">
        <v>1235</v>
      </c>
      <c r="D674" s="40">
        <v>2470</v>
      </c>
      <c r="E674" s="41">
        <v>2470</v>
      </c>
      <c r="F674" s="40">
        <v>2470</v>
      </c>
      <c r="G674" s="41">
        <v>2470</v>
      </c>
      <c r="H674" s="40">
        <v>2470</v>
      </c>
      <c r="I674" s="36"/>
      <c r="J674" s="40"/>
      <c r="K674" s="36"/>
      <c r="L674" s="40"/>
      <c r="M674" s="36"/>
      <c r="N674" s="43">
        <v>8143.2222899999988</v>
      </c>
      <c r="O674" s="44">
        <v>7822.1947399999999</v>
      </c>
      <c r="P674" s="69" t="s">
        <v>3504</v>
      </c>
      <c r="Q674" s="88" t="s">
        <v>1953</v>
      </c>
      <c r="R674" s="23"/>
    </row>
    <row r="675" spans="1:18" ht="24.75" thickBot="1" x14ac:dyDescent="0.3">
      <c r="A675" s="82"/>
      <c r="B675" s="77"/>
      <c r="C675" s="41"/>
      <c r="D675" s="40"/>
      <c r="E675" s="41"/>
      <c r="F675" s="40"/>
      <c r="G675" s="41"/>
      <c r="H675" s="40"/>
      <c r="I675" s="36"/>
      <c r="J675" s="40"/>
      <c r="K675" s="36"/>
      <c r="L675" s="40"/>
      <c r="M675" s="36"/>
      <c r="N675" s="43"/>
      <c r="O675" s="44"/>
      <c r="P675" s="69" t="s">
        <v>3505</v>
      </c>
      <c r="Q675" s="88" t="s">
        <v>1953</v>
      </c>
      <c r="R675" s="23"/>
    </row>
    <row r="676" spans="1:18" ht="24.75" thickBot="1" x14ac:dyDescent="0.3">
      <c r="A676" s="82"/>
      <c r="B676" s="77"/>
      <c r="C676" s="41"/>
      <c r="D676" s="40"/>
      <c r="E676" s="41"/>
      <c r="F676" s="40"/>
      <c r="G676" s="41"/>
      <c r="H676" s="40"/>
      <c r="I676" s="36"/>
      <c r="J676" s="40"/>
      <c r="K676" s="36"/>
      <c r="L676" s="40"/>
      <c r="M676" s="36"/>
      <c r="N676" s="43"/>
      <c r="O676" s="44"/>
      <c r="P676" s="69" t="s">
        <v>3506</v>
      </c>
      <c r="Q676" s="88" t="s">
        <v>1953</v>
      </c>
      <c r="R676" s="23"/>
    </row>
    <row r="677" spans="1:18" ht="16.5" customHeight="1" thickBot="1" x14ac:dyDescent="0.3">
      <c r="A677" s="147" t="s">
        <v>1954</v>
      </c>
      <c r="B677" s="148"/>
      <c r="C677" s="6">
        <f>SUM(C678:C708)</f>
        <v>8343</v>
      </c>
      <c r="D677" s="6">
        <f t="shared" ref="D677:H677" si="40">SUM(D678:D708)</f>
        <v>18310</v>
      </c>
      <c r="E677" s="6">
        <f t="shared" si="40"/>
        <v>33866</v>
      </c>
      <c r="F677" s="6">
        <f t="shared" si="40"/>
        <v>33866</v>
      </c>
      <c r="G677" s="6">
        <f t="shared" si="40"/>
        <v>33866</v>
      </c>
      <c r="H677" s="6">
        <f t="shared" si="40"/>
        <v>33866</v>
      </c>
      <c r="I677" s="156" t="s">
        <v>3903</v>
      </c>
      <c r="J677" s="156"/>
      <c r="K677" s="156"/>
      <c r="L677" s="156"/>
      <c r="M677" s="156"/>
      <c r="N677" s="6">
        <f>SUM(N678:N708)</f>
        <v>253437.14736</v>
      </c>
      <c r="O677" s="6">
        <f>SUM(O678:O708)</f>
        <v>504749.86395999999</v>
      </c>
      <c r="P677" s="98"/>
      <c r="Q677" s="98"/>
      <c r="R677" s="4"/>
    </row>
    <row r="678" spans="1:18" ht="16.5" thickBot="1" x14ac:dyDescent="0.3">
      <c r="A678" s="82"/>
      <c r="B678" s="77" t="s">
        <v>2455</v>
      </c>
      <c r="C678" s="41">
        <v>5666</v>
      </c>
      <c r="D678" s="40">
        <v>10980</v>
      </c>
      <c r="E678" s="41">
        <v>16894</v>
      </c>
      <c r="F678" s="40">
        <v>16894</v>
      </c>
      <c r="G678" s="41">
        <v>16894</v>
      </c>
      <c r="H678" s="40">
        <v>16894</v>
      </c>
      <c r="I678" s="36"/>
      <c r="J678" s="40"/>
      <c r="K678" s="36"/>
      <c r="L678" s="40"/>
      <c r="M678" s="36"/>
      <c r="N678" s="43">
        <v>93726.421979999999</v>
      </c>
      <c r="O678" s="44">
        <v>95351.758659999992</v>
      </c>
      <c r="P678" s="97" t="s">
        <v>1955</v>
      </c>
      <c r="Q678" s="88" t="s">
        <v>1956</v>
      </c>
      <c r="R678" s="23"/>
    </row>
    <row r="679" spans="1:18" ht="24.75" thickBot="1" x14ac:dyDescent="0.3">
      <c r="A679" s="82"/>
      <c r="B679" s="77"/>
      <c r="C679" s="41"/>
      <c r="D679" s="40"/>
      <c r="E679" s="41"/>
      <c r="F679" s="40"/>
      <c r="G679" s="41"/>
      <c r="H679" s="40"/>
      <c r="I679" s="36"/>
      <c r="J679" s="40"/>
      <c r="K679" s="36"/>
      <c r="L679" s="40"/>
      <c r="M679" s="36"/>
      <c r="N679" s="43"/>
      <c r="O679" s="44"/>
      <c r="P679" s="69" t="s">
        <v>1960</v>
      </c>
      <c r="Q679" s="88" t="s">
        <v>1961</v>
      </c>
      <c r="R679" s="23"/>
    </row>
    <row r="680" spans="1:18" ht="28.5" customHeight="1" thickBot="1" x14ac:dyDescent="0.3">
      <c r="A680" s="82"/>
      <c r="B680" s="77"/>
      <c r="C680" s="41"/>
      <c r="D680" s="40"/>
      <c r="E680" s="41"/>
      <c r="F680" s="40"/>
      <c r="G680" s="41"/>
      <c r="H680" s="40"/>
      <c r="I680" s="36"/>
      <c r="J680" s="40"/>
      <c r="K680" s="36"/>
      <c r="L680" s="40"/>
      <c r="M680" s="36"/>
      <c r="N680" s="43"/>
      <c r="O680" s="44"/>
      <c r="P680" s="69" t="s">
        <v>1962</v>
      </c>
      <c r="Q680" s="88" t="s">
        <v>1961</v>
      </c>
      <c r="R680" s="23"/>
    </row>
    <row r="681" spans="1:18" ht="16.5" thickBot="1" x14ac:dyDescent="0.3">
      <c r="A681" s="82"/>
      <c r="B681" s="77"/>
      <c r="C681" s="41"/>
      <c r="D681" s="40"/>
      <c r="E681" s="41"/>
      <c r="F681" s="40"/>
      <c r="G681" s="41"/>
      <c r="H681" s="40"/>
      <c r="I681" s="36"/>
      <c r="J681" s="40"/>
      <c r="K681" s="36"/>
      <c r="L681" s="40"/>
      <c r="M681" s="36"/>
      <c r="N681" s="43"/>
      <c r="O681" s="44"/>
      <c r="P681" s="69" t="s">
        <v>1963</v>
      </c>
      <c r="Q681" s="88" t="s">
        <v>1964</v>
      </c>
      <c r="R681" s="23"/>
    </row>
    <row r="682" spans="1:18" ht="24.75" thickBot="1" x14ac:dyDescent="0.3">
      <c r="A682" s="82"/>
      <c r="B682" s="77"/>
      <c r="C682" s="41"/>
      <c r="D682" s="40"/>
      <c r="E682" s="41"/>
      <c r="F682" s="40"/>
      <c r="G682" s="41"/>
      <c r="H682" s="40"/>
      <c r="I682" s="36"/>
      <c r="J682" s="40"/>
      <c r="K682" s="36"/>
      <c r="L682" s="40"/>
      <c r="M682" s="36"/>
      <c r="N682" s="43"/>
      <c r="O682" s="44"/>
      <c r="P682" s="69" t="s">
        <v>1965</v>
      </c>
      <c r="Q682" s="88" t="s">
        <v>1480</v>
      </c>
      <c r="R682" s="23"/>
    </row>
    <row r="683" spans="1:18" ht="16.5" thickBot="1" x14ac:dyDescent="0.3">
      <c r="A683" s="82"/>
      <c r="B683" s="77"/>
      <c r="C683" s="41"/>
      <c r="D683" s="40"/>
      <c r="E683" s="41"/>
      <c r="F683" s="40"/>
      <c r="G683" s="41"/>
      <c r="H683" s="40"/>
      <c r="I683" s="36"/>
      <c r="J683" s="40"/>
      <c r="K683" s="36"/>
      <c r="L683" s="40"/>
      <c r="M683" s="36"/>
      <c r="N683" s="43"/>
      <c r="O683" s="44"/>
      <c r="P683" s="69" t="s">
        <v>1966</v>
      </c>
      <c r="Q683" s="88" t="s">
        <v>1957</v>
      </c>
      <c r="R683" s="23"/>
    </row>
    <row r="684" spans="1:18" ht="24.75" thickBot="1" x14ac:dyDescent="0.3">
      <c r="A684" s="82"/>
      <c r="B684" s="77"/>
      <c r="C684" s="41"/>
      <c r="D684" s="40"/>
      <c r="E684" s="41"/>
      <c r="F684" s="40"/>
      <c r="G684" s="41"/>
      <c r="H684" s="40"/>
      <c r="I684" s="36"/>
      <c r="J684" s="40"/>
      <c r="K684" s="36"/>
      <c r="L684" s="40"/>
      <c r="M684" s="36"/>
      <c r="N684" s="43"/>
      <c r="O684" s="44"/>
      <c r="P684" s="69" t="s">
        <v>1967</v>
      </c>
      <c r="Q684" s="88" t="s">
        <v>1968</v>
      </c>
      <c r="R684" s="23"/>
    </row>
    <row r="685" spans="1:18" ht="24.75" thickBot="1" x14ac:dyDescent="0.3">
      <c r="A685" s="82"/>
      <c r="B685" s="77"/>
      <c r="C685" s="41"/>
      <c r="D685" s="40"/>
      <c r="E685" s="41"/>
      <c r="F685" s="40"/>
      <c r="G685" s="41"/>
      <c r="H685" s="40"/>
      <c r="I685" s="36"/>
      <c r="J685" s="40"/>
      <c r="K685" s="36"/>
      <c r="L685" s="40"/>
      <c r="M685" s="36"/>
      <c r="N685" s="43"/>
      <c r="O685" s="44"/>
      <c r="P685" s="69" t="s">
        <v>1969</v>
      </c>
      <c r="Q685" s="88" t="s">
        <v>1970</v>
      </c>
      <c r="R685" s="23"/>
    </row>
    <row r="686" spans="1:18" ht="36.75" thickBot="1" x14ac:dyDescent="0.3">
      <c r="A686" s="82"/>
      <c r="B686" s="77"/>
      <c r="C686" s="41"/>
      <c r="D686" s="40"/>
      <c r="E686" s="41"/>
      <c r="F686" s="40"/>
      <c r="G686" s="41"/>
      <c r="H686" s="40"/>
      <c r="I686" s="36"/>
      <c r="J686" s="40"/>
      <c r="K686" s="36"/>
      <c r="L686" s="40"/>
      <c r="M686" s="36"/>
      <c r="N686" s="43"/>
      <c r="O686" s="44"/>
      <c r="P686" s="69" t="s">
        <v>1971</v>
      </c>
      <c r="Q686" s="88" t="s">
        <v>1397</v>
      </c>
      <c r="R686" s="23"/>
    </row>
    <row r="687" spans="1:18" ht="24.75" thickBot="1" x14ac:dyDescent="0.3">
      <c r="A687" s="82"/>
      <c r="B687" s="77"/>
      <c r="C687" s="41"/>
      <c r="D687" s="40"/>
      <c r="E687" s="41"/>
      <c r="F687" s="40"/>
      <c r="G687" s="41"/>
      <c r="H687" s="40"/>
      <c r="I687" s="36"/>
      <c r="J687" s="40"/>
      <c r="K687" s="36"/>
      <c r="L687" s="40"/>
      <c r="M687" s="36"/>
      <c r="N687" s="43"/>
      <c r="O687" s="44"/>
      <c r="P687" s="69" t="s">
        <v>1972</v>
      </c>
      <c r="Q687" s="88" t="s">
        <v>1395</v>
      </c>
      <c r="R687" s="23"/>
    </row>
    <row r="688" spans="1:18" ht="24.75" thickBot="1" x14ac:dyDescent="0.3">
      <c r="A688" s="82"/>
      <c r="B688" s="77"/>
      <c r="C688" s="41"/>
      <c r="D688" s="40"/>
      <c r="E688" s="41"/>
      <c r="F688" s="40"/>
      <c r="G688" s="41"/>
      <c r="H688" s="40"/>
      <c r="I688" s="36"/>
      <c r="J688" s="40"/>
      <c r="K688" s="36"/>
      <c r="L688" s="40"/>
      <c r="M688" s="36"/>
      <c r="N688" s="43"/>
      <c r="O688" s="44"/>
      <c r="P688" s="69" t="s">
        <v>1973</v>
      </c>
      <c r="Q688" s="88" t="s">
        <v>1974</v>
      </c>
      <c r="R688" s="23"/>
    </row>
    <row r="689" spans="1:18" ht="24.75" thickBot="1" x14ac:dyDescent="0.3">
      <c r="A689" s="82"/>
      <c r="B689" s="77"/>
      <c r="C689" s="41"/>
      <c r="D689" s="40"/>
      <c r="E689" s="41"/>
      <c r="F689" s="40"/>
      <c r="G689" s="41"/>
      <c r="H689" s="40"/>
      <c r="I689" s="36"/>
      <c r="J689" s="40"/>
      <c r="K689" s="36"/>
      <c r="L689" s="40"/>
      <c r="M689" s="36"/>
      <c r="N689" s="43"/>
      <c r="O689" s="44"/>
      <c r="P689" s="69" t="s">
        <v>1975</v>
      </c>
      <c r="Q689" s="88" t="s">
        <v>1976</v>
      </c>
      <c r="R689" s="23"/>
    </row>
    <row r="690" spans="1:18" ht="16.5" thickBot="1" x14ac:dyDescent="0.3">
      <c r="A690" s="82"/>
      <c r="B690" s="77" t="s">
        <v>2456</v>
      </c>
      <c r="C690" s="41">
        <v>1805</v>
      </c>
      <c r="D690" s="40">
        <v>4431</v>
      </c>
      <c r="E690" s="41">
        <v>10295</v>
      </c>
      <c r="F690" s="40">
        <v>10295</v>
      </c>
      <c r="G690" s="41">
        <v>10295</v>
      </c>
      <c r="H690" s="40">
        <v>10295</v>
      </c>
      <c r="I690" s="36"/>
      <c r="J690" s="40"/>
      <c r="K690" s="36"/>
      <c r="L690" s="40"/>
      <c r="M690" s="36"/>
      <c r="N690" s="43">
        <v>77583.116760000004</v>
      </c>
      <c r="O690" s="44">
        <v>71609.471240000013</v>
      </c>
      <c r="P690" s="69" t="s">
        <v>1955</v>
      </c>
      <c r="Q690" s="88" t="s">
        <v>1958</v>
      </c>
      <c r="R690" s="23"/>
    </row>
    <row r="691" spans="1:18" ht="36.75" thickBot="1" x14ac:dyDescent="0.3">
      <c r="A691" s="82"/>
      <c r="B691" s="77"/>
      <c r="C691" s="41"/>
      <c r="D691" s="40"/>
      <c r="E691" s="41"/>
      <c r="F691" s="40"/>
      <c r="G691" s="41"/>
      <c r="H691" s="40"/>
      <c r="I691" s="36"/>
      <c r="J691" s="40"/>
      <c r="K691" s="36"/>
      <c r="L691" s="40"/>
      <c r="M691" s="36"/>
      <c r="N691" s="43"/>
      <c r="O691" s="44"/>
      <c r="P691" s="69" t="s">
        <v>1967</v>
      </c>
      <c r="Q691" s="88" t="s">
        <v>1978</v>
      </c>
      <c r="R691" s="23"/>
    </row>
    <row r="692" spans="1:18" ht="24.75" thickBot="1" x14ac:dyDescent="0.3">
      <c r="A692" s="82"/>
      <c r="B692" s="77"/>
      <c r="C692" s="41"/>
      <c r="D692" s="40"/>
      <c r="E692" s="41"/>
      <c r="F692" s="40"/>
      <c r="G692" s="41"/>
      <c r="H692" s="40"/>
      <c r="I692" s="36"/>
      <c r="J692" s="40"/>
      <c r="K692" s="36"/>
      <c r="L692" s="40"/>
      <c r="M692" s="36"/>
      <c r="N692" s="43"/>
      <c r="O692" s="44"/>
      <c r="P692" s="69" t="s">
        <v>1977</v>
      </c>
      <c r="Q692" s="88" t="s">
        <v>1979</v>
      </c>
      <c r="R692" s="23"/>
    </row>
    <row r="693" spans="1:18" ht="16.5" thickBot="1" x14ac:dyDescent="0.3">
      <c r="A693" s="82"/>
      <c r="B693" s="77"/>
      <c r="C693" s="41"/>
      <c r="D693" s="40"/>
      <c r="E693" s="41"/>
      <c r="F693" s="40"/>
      <c r="G693" s="41"/>
      <c r="H693" s="40"/>
      <c r="I693" s="36"/>
      <c r="J693" s="40"/>
      <c r="K693" s="36"/>
      <c r="L693" s="40"/>
      <c r="M693" s="36"/>
      <c r="N693" s="43"/>
      <c r="O693" s="44"/>
      <c r="P693" s="69" t="s">
        <v>1966</v>
      </c>
      <c r="Q693" s="88" t="s">
        <v>1801</v>
      </c>
      <c r="R693" s="23"/>
    </row>
    <row r="694" spans="1:18" ht="24.75" thickBot="1" x14ac:dyDescent="0.3">
      <c r="A694" s="82"/>
      <c r="B694" s="77"/>
      <c r="C694" s="41"/>
      <c r="D694" s="40"/>
      <c r="E694" s="41"/>
      <c r="F694" s="40"/>
      <c r="G694" s="41"/>
      <c r="H694" s="40"/>
      <c r="I694" s="36"/>
      <c r="J694" s="40"/>
      <c r="K694" s="36"/>
      <c r="L694" s="40"/>
      <c r="M694" s="36"/>
      <c r="N694" s="43"/>
      <c r="O694" s="44"/>
      <c r="P694" s="69" t="s">
        <v>1965</v>
      </c>
      <c r="Q694" s="88" t="s">
        <v>1480</v>
      </c>
      <c r="R694" s="23"/>
    </row>
    <row r="695" spans="1:18" ht="24.75" thickBot="1" x14ac:dyDescent="0.3">
      <c r="A695" s="82"/>
      <c r="B695" s="77"/>
      <c r="C695" s="41"/>
      <c r="D695" s="40"/>
      <c r="E695" s="41"/>
      <c r="F695" s="40"/>
      <c r="G695" s="41"/>
      <c r="H695" s="40"/>
      <c r="I695" s="36"/>
      <c r="J695" s="40"/>
      <c r="K695" s="36"/>
      <c r="L695" s="40"/>
      <c r="M695" s="36"/>
      <c r="N695" s="43"/>
      <c r="O695" s="44"/>
      <c r="P695" s="69" t="s">
        <v>1969</v>
      </c>
      <c r="Q695" s="88" t="s">
        <v>1980</v>
      </c>
      <c r="R695" s="23"/>
    </row>
    <row r="696" spans="1:18" ht="36.75" thickBot="1" x14ac:dyDescent="0.3">
      <c r="A696" s="82"/>
      <c r="B696" s="77"/>
      <c r="C696" s="41"/>
      <c r="D696" s="40"/>
      <c r="E696" s="41"/>
      <c r="F696" s="40"/>
      <c r="G696" s="41"/>
      <c r="H696" s="40"/>
      <c r="I696" s="36"/>
      <c r="J696" s="40"/>
      <c r="K696" s="36"/>
      <c r="L696" s="40"/>
      <c r="M696" s="36"/>
      <c r="N696" s="43"/>
      <c r="O696" s="44"/>
      <c r="P696" s="69" t="s">
        <v>1971</v>
      </c>
      <c r="Q696" s="88" t="s">
        <v>1397</v>
      </c>
      <c r="R696" s="23"/>
    </row>
    <row r="697" spans="1:18" ht="24.75" thickBot="1" x14ac:dyDescent="0.3">
      <c r="A697" s="82"/>
      <c r="B697" s="77"/>
      <c r="C697" s="41"/>
      <c r="D697" s="40"/>
      <c r="E697" s="41"/>
      <c r="F697" s="40"/>
      <c r="G697" s="41"/>
      <c r="H697" s="40"/>
      <c r="I697" s="36"/>
      <c r="J697" s="40"/>
      <c r="K697" s="36"/>
      <c r="L697" s="40"/>
      <c r="M697" s="36"/>
      <c r="N697" s="43"/>
      <c r="O697" s="44"/>
      <c r="P697" s="69" t="s">
        <v>1972</v>
      </c>
      <c r="Q697" s="88" t="s">
        <v>1395</v>
      </c>
      <c r="R697" s="23"/>
    </row>
    <row r="698" spans="1:18" ht="24.75" thickBot="1" x14ac:dyDescent="0.3">
      <c r="A698" s="82"/>
      <c r="B698" s="77"/>
      <c r="C698" s="41"/>
      <c r="D698" s="40"/>
      <c r="E698" s="41"/>
      <c r="F698" s="40"/>
      <c r="G698" s="41"/>
      <c r="H698" s="40"/>
      <c r="I698" s="36"/>
      <c r="J698" s="40"/>
      <c r="K698" s="36"/>
      <c r="L698" s="40"/>
      <c r="M698" s="36"/>
      <c r="N698" s="43"/>
      <c r="O698" s="44"/>
      <c r="P698" s="69" t="s">
        <v>1973</v>
      </c>
      <c r="Q698" s="88" t="s">
        <v>1974</v>
      </c>
      <c r="R698" s="23"/>
    </row>
    <row r="699" spans="1:18" ht="43.5" customHeight="1" thickBot="1" x14ac:dyDescent="0.3">
      <c r="A699" s="82"/>
      <c r="B699" s="77"/>
      <c r="C699" s="41"/>
      <c r="D699" s="40"/>
      <c r="E699" s="41"/>
      <c r="F699" s="40"/>
      <c r="G699" s="41"/>
      <c r="H699" s="40"/>
      <c r="I699" s="36"/>
      <c r="J699" s="40"/>
      <c r="K699" s="36"/>
      <c r="L699" s="40"/>
      <c r="M699" s="36"/>
      <c r="N699" s="43"/>
      <c r="O699" s="44"/>
      <c r="P699" s="69" t="s">
        <v>1975</v>
      </c>
      <c r="Q699" s="88" t="s">
        <v>1981</v>
      </c>
      <c r="R699" s="23"/>
    </row>
    <row r="700" spans="1:18" ht="32.25" thickBot="1" x14ac:dyDescent="0.3">
      <c r="A700" s="82"/>
      <c r="B700" s="77" t="s">
        <v>2457</v>
      </c>
      <c r="C700" s="41">
        <v>152</v>
      </c>
      <c r="D700" s="40">
        <v>314</v>
      </c>
      <c r="E700" s="41">
        <v>817</v>
      </c>
      <c r="F700" s="40">
        <v>817</v>
      </c>
      <c r="G700" s="41">
        <v>817</v>
      </c>
      <c r="H700" s="40">
        <v>817</v>
      </c>
      <c r="I700" s="36"/>
      <c r="J700" s="40"/>
      <c r="K700" s="36"/>
      <c r="L700" s="40"/>
      <c r="M700" s="36"/>
      <c r="N700" s="43">
        <v>31108.053979999997</v>
      </c>
      <c r="O700" s="44">
        <v>292216.39743999997</v>
      </c>
      <c r="P700" s="69" t="s">
        <v>1982</v>
      </c>
      <c r="Q700" s="88" t="s">
        <v>1985</v>
      </c>
      <c r="R700" s="23"/>
    </row>
    <row r="701" spans="1:18" ht="24.75" thickBot="1" x14ac:dyDescent="0.3">
      <c r="A701" s="82"/>
      <c r="B701" s="77"/>
      <c r="C701" s="41"/>
      <c r="D701" s="40"/>
      <c r="E701" s="41"/>
      <c r="F701" s="40"/>
      <c r="G701" s="41"/>
      <c r="H701" s="40"/>
      <c r="I701" s="36"/>
      <c r="J701" s="40"/>
      <c r="K701" s="36"/>
      <c r="L701" s="40"/>
      <c r="M701" s="36"/>
      <c r="N701" s="43"/>
      <c r="O701" s="44"/>
      <c r="P701" s="69" t="s">
        <v>1983</v>
      </c>
      <c r="Q701" s="88" t="s">
        <v>1959</v>
      </c>
      <c r="R701" s="23"/>
    </row>
    <row r="702" spans="1:18" ht="16.5" thickBot="1" x14ac:dyDescent="0.3">
      <c r="A702" s="82"/>
      <c r="B702" s="77"/>
      <c r="C702" s="41"/>
      <c r="D702" s="40"/>
      <c r="E702" s="41"/>
      <c r="F702" s="40"/>
      <c r="G702" s="41"/>
      <c r="H702" s="40"/>
      <c r="I702" s="36"/>
      <c r="J702" s="40"/>
      <c r="K702" s="36"/>
      <c r="L702" s="40"/>
      <c r="M702" s="36"/>
      <c r="N702" s="43"/>
      <c r="O702" s="44"/>
      <c r="P702" s="69" t="s">
        <v>1966</v>
      </c>
      <c r="Q702" s="88" t="s">
        <v>1801</v>
      </c>
      <c r="R702" s="23"/>
    </row>
    <row r="703" spans="1:18" ht="23.25" customHeight="1" thickBot="1" x14ac:dyDescent="0.3">
      <c r="A703" s="82"/>
      <c r="B703" s="77"/>
      <c r="C703" s="41"/>
      <c r="D703" s="40"/>
      <c r="E703" s="41"/>
      <c r="F703" s="40"/>
      <c r="G703" s="41"/>
      <c r="H703" s="40"/>
      <c r="I703" s="36"/>
      <c r="J703" s="40"/>
      <c r="K703" s="36"/>
      <c r="L703" s="40"/>
      <c r="M703" s="36"/>
      <c r="N703" s="43"/>
      <c r="O703" s="44"/>
      <c r="P703" s="69" t="s">
        <v>1965</v>
      </c>
      <c r="Q703" s="88" t="s">
        <v>1480</v>
      </c>
      <c r="R703" s="23"/>
    </row>
    <row r="704" spans="1:18" ht="24.75" thickBot="1" x14ac:dyDescent="0.3">
      <c r="A704" s="82"/>
      <c r="B704" s="77"/>
      <c r="C704" s="41"/>
      <c r="D704" s="40"/>
      <c r="E704" s="41"/>
      <c r="F704" s="40"/>
      <c r="G704" s="41"/>
      <c r="H704" s="40"/>
      <c r="I704" s="36"/>
      <c r="J704" s="40"/>
      <c r="K704" s="36"/>
      <c r="L704" s="40"/>
      <c r="M704" s="36"/>
      <c r="N704" s="43"/>
      <c r="O704" s="44"/>
      <c r="P704" s="69" t="s">
        <v>1984</v>
      </c>
      <c r="Q704" s="88" t="s">
        <v>1986</v>
      </c>
      <c r="R704" s="23"/>
    </row>
    <row r="705" spans="1:18" ht="24.75" thickBot="1" x14ac:dyDescent="0.3">
      <c r="A705" s="82"/>
      <c r="B705" s="77"/>
      <c r="C705" s="41"/>
      <c r="D705" s="40"/>
      <c r="E705" s="41"/>
      <c r="F705" s="40"/>
      <c r="G705" s="41"/>
      <c r="H705" s="40"/>
      <c r="I705" s="36"/>
      <c r="J705" s="40"/>
      <c r="K705" s="36"/>
      <c r="L705" s="40"/>
      <c r="M705" s="36"/>
      <c r="N705" s="43"/>
      <c r="O705" s="44"/>
      <c r="P705" s="69" t="s">
        <v>1972</v>
      </c>
      <c r="Q705" s="88" t="s">
        <v>1395</v>
      </c>
      <c r="R705" s="23"/>
    </row>
    <row r="706" spans="1:18" ht="24.75" thickBot="1" x14ac:dyDescent="0.3">
      <c r="A706" s="82"/>
      <c r="B706" s="77"/>
      <c r="C706" s="41"/>
      <c r="D706" s="40"/>
      <c r="E706" s="41"/>
      <c r="F706" s="40"/>
      <c r="G706" s="41"/>
      <c r="H706" s="40"/>
      <c r="I706" s="36"/>
      <c r="J706" s="40"/>
      <c r="K706" s="36"/>
      <c r="L706" s="40"/>
      <c r="M706" s="36"/>
      <c r="N706" s="43"/>
      <c r="O706" s="44"/>
      <c r="P706" s="69" t="s">
        <v>1973</v>
      </c>
      <c r="Q706" s="88" t="s">
        <v>1974</v>
      </c>
      <c r="R706" s="23"/>
    </row>
    <row r="707" spans="1:18" ht="30" customHeight="1" thickBot="1" x14ac:dyDescent="0.3">
      <c r="A707" s="82"/>
      <c r="B707" s="77"/>
      <c r="C707" s="41"/>
      <c r="D707" s="40"/>
      <c r="E707" s="41"/>
      <c r="F707" s="40"/>
      <c r="G707" s="41"/>
      <c r="H707" s="40"/>
      <c r="I707" s="36"/>
      <c r="J707" s="40"/>
      <c r="K707" s="36"/>
      <c r="L707" s="40"/>
      <c r="M707" s="36"/>
      <c r="N707" s="43"/>
      <c r="O707" s="44"/>
      <c r="P707" s="69" t="s">
        <v>1975</v>
      </c>
      <c r="Q707" s="88" t="s">
        <v>1976</v>
      </c>
      <c r="R707" s="23"/>
    </row>
    <row r="708" spans="1:18" ht="16.5" thickBot="1" x14ac:dyDescent="0.3">
      <c r="A708" s="82"/>
      <c r="B708" s="75" t="s">
        <v>1122</v>
      </c>
      <c r="C708" s="41">
        <v>720</v>
      </c>
      <c r="D708" s="40">
        <v>2585</v>
      </c>
      <c r="E708" s="41">
        <v>5860</v>
      </c>
      <c r="F708" s="40">
        <v>5860</v>
      </c>
      <c r="G708" s="41">
        <v>5860</v>
      </c>
      <c r="H708" s="40">
        <v>5860</v>
      </c>
      <c r="I708" s="36"/>
      <c r="J708" s="40"/>
      <c r="K708" s="36"/>
      <c r="L708" s="40"/>
      <c r="M708" s="36"/>
      <c r="N708" s="43">
        <v>51019.554640000002</v>
      </c>
      <c r="O708" s="44">
        <v>45572.236619999996</v>
      </c>
      <c r="P708" s="104" t="s">
        <v>2422</v>
      </c>
      <c r="Q708" s="99" t="s">
        <v>2422</v>
      </c>
      <c r="R708" s="23"/>
    </row>
    <row r="709" spans="1:18" ht="16.5" customHeight="1" thickBot="1" x14ac:dyDescent="0.3">
      <c r="A709" s="147" t="s">
        <v>2005</v>
      </c>
      <c r="B709" s="148"/>
      <c r="C709" s="6">
        <f>SUM(C710:C731)</f>
        <v>12326</v>
      </c>
      <c r="D709" s="6">
        <f t="shared" ref="D709:H709" si="41">SUM(D710:D731)</f>
        <v>60182</v>
      </c>
      <c r="E709" s="6">
        <f t="shared" si="41"/>
        <v>67510</v>
      </c>
      <c r="F709" s="6">
        <f t="shared" si="41"/>
        <v>67510</v>
      </c>
      <c r="G709" s="6">
        <f t="shared" si="41"/>
        <v>67510</v>
      </c>
      <c r="H709" s="6">
        <f t="shared" si="41"/>
        <v>67510</v>
      </c>
      <c r="I709" s="156" t="s">
        <v>3903</v>
      </c>
      <c r="J709" s="156"/>
      <c r="K709" s="156"/>
      <c r="L709" s="156"/>
      <c r="M709" s="156"/>
      <c r="N709" s="6">
        <f>SUM(N710:N731)</f>
        <v>264125.55955999997</v>
      </c>
      <c r="O709" s="6">
        <f>SUM(O710:O731)</f>
        <v>227259.67965999999</v>
      </c>
      <c r="P709" s="98"/>
      <c r="Q709" s="98"/>
      <c r="R709" s="4"/>
    </row>
    <row r="710" spans="1:18" ht="36.75" thickBot="1" x14ac:dyDescent="0.3">
      <c r="A710" s="82"/>
      <c r="B710" s="77" t="s">
        <v>3810</v>
      </c>
      <c r="C710" s="41">
        <v>4196</v>
      </c>
      <c r="D710" s="40">
        <v>40599</v>
      </c>
      <c r="E710" s="41">
        <v>41809</v>
      </c>
      <c r="F710" s="40">
        <v>41809</v>
      </c>
      <c r="G710" s="41">
        <v>41809</v>
      </c>
      <c r="H710" s="40">
        <v>41809</v>
      </c>
      <c r="I710" s="36"/>
      <c r="J710" s="40"/>
      <c r="K710" s="36"/>
      <c r="L710" s="40"/>
      <c r="M710" s="36"/>
      <c r="N710" s="43">
        <v>37407.807329999996</v>
      </c>
      <c r="O710" s="44">
        <v>42583.106339999998</v>
      </c>
      <c r="P710" s="69" t="s">
        <v>2006</v>
      </c>
      <c r="Q710" s="88" t="s">
        <v>2007</v>
      </c>
      <c r="R710" s="23"/>
    </row>
    <row r="711" spans="1:18" ht="36.75" thickBot="1" x14ac:dyDescent="0.3">
      <c r="A711" s="82"/>
      <c r="B711" s="77"/>
      <c r="C711" s="41"/>
      <c r="D711" s="40"/>
      <c r="E711" s="41"/>
      <c r="F711" s="40"/>
      <c r="G711" s="41"/>
      <c r="H711" s="40"/>
      <c r="I711" s="36"/>
      <c r="J711" s="40"/>
      <c r="K711" s="36"/>
      <c r="L711" s="40"/>
      <c r="M711" s="36"/>
      <c r="N711" s="43"/>
      <c r="O711" s="44"/>
      <c r="P711" s="69" t="s">
        <v>2008</v>
      </c>
      <c r="Q711" s="88" t="s">
        <v>2007</v>
      </c>
      <c r="R711" s="23"/>
    </row>
    <row r="712" spans="1:18" ht="24.75" thickBot="1" x14ac:dyDescent="0.3">
      <c r="A712" s="82"/>
      <c r="B712" s="77"/>
      <c r="C712" s="41"/>
      <c r="D712" s="40"/>
      <c r="E712" s="41"/>
      <c r="F712" s="40"/>
      <c r="G712" s="41"/>
      <c r="H712" s="40"/>
      <c r="I712" s="36"/>
      <c r="J712" s="40"/>
      <c r="K712" s="36"/>
      <c r="L712" s="40"/>
      <c r="M712" s="36"/>
      <c r="N712" s="43"/>
      <c r="O712" s="44"/>
      <c r="P712" s="69" t="s">
        <v>2009</v>
      </c>
      <c r="Q712" s="88" t="s">
        <v>2010</v>
      </c>
      <c r="R712" s="23"/>
    </row>
    <row r="713" spans="1:18" ht="24.75" thickBot="1" x14ac:dyDescent="0.3">
      <c r="A713" s="82"/>
      <c r="B713" s="77"/>
      <c r="C713" s="41"/>
      <c r="D713" s="40"/>
      <c r="E713" s="41"/>
      <c r="F713" s="40"/>
      <c r="G713" s="41"/>
      <c r="H713" s="40"/>
      <c r="I713" s="36"/>
      <c r="J713" s="40"/>
      <c r="K713" s="36"/>
      <c r="L713" s="40"/>
      <c r="M713" s="36"/>
      <c r="N713" s="43"/>
      <c r="O713" s="44"/>
      <c r="P713" s="69" t="s">
        <v>2011</v>
      </c>
      <c r="Q713" s="88" t="s">
        <v>2012</v>
      </c>
      <c r="R713" s="23"/>
    </row>
    <row r="714" spans="1:18" ht="36.75" thickBot="1" x14ac:dyDescent="0.3">
      <c r="A714" s="82"/>
      <c r="B714" s="77"/>
      <c r="C714" s="41"/>
      <c r="D714" s="40"/>
      <c r="E714" s="41"/>
      <c r="F714" s="40"/>
      <c r="G714" s="41"/>
      <c r="H714" s="40"/>
      <c r="I714" s="36"/>
      <c r="J714" s="40"/>
      <c r="K714" s="36"/>
      <c r="L714" s="40"/>
      <c r="M714" s="36"/>
      <c r="N714" s="43"/>
      <c r="O714" s="44"/>
      <c r="P714" s="69" t="s">
        <v>2013</v>
      </c>
      <c r="Q714" s="88" t="s">
        <v>2014</v>
      </c>
      <c r="R714" s="23"/>
    </row>
    <row r="715" spans="1:18" ht="36.75" thickBot="1" x14ac:dyDescent="0.3">
      <c r="A715" s="82"/>
      <c r="B715" s="77"/>
      <c r="C715" s="41"/>
      <c r="D715" s="40"/>
      <c r="E715" s="41"/>
      <c r="F715" s="40"/>
      <c r="G715" s="41"/>
      <c r="H715" s="40"/>
      <c r="I715" s="36"/>
      <c r="J715" s="40"/>
      <c r="K715" s="36"/>
      <c r="L715" s="40"/>
      <c r="M715" s="36"/>
      <c r="N715" s="43"/>
      <c r="O715" s="44"/>
      <c r="P715" s="69" t="s">
        <v>2015</v>
      </c>
      <c r="Q715" s="88" t="s">
        <v>2016</v>
      </c>
      <c r="R715" s="23"/>
    </row>
    <row r="716" spans="1:18" ht="24.75" thickBot="1" x14ac:dyDescent="0.3">
      <c r="A716" s="82"/>
      <c r="B716" s="77"/>
      <c r="C716" s="41"/>
      <c r="D716" s="40"/>
      <c r="E716" s="41"/>
      <c r="F716" s="40"/>
      <c r="G716" s="41"/>
      <c r="H716" s="40"/>
      <c r="I716" s="36"/>
      <c r="J716" s="40"/>
      <c r="K716" s="36"/>
      <c r="L716" s="40"/>
      <c r="M716" s="36"/>
      <c r="N716" s="43"/>
      <c r="O716" s="44"/>
      <c r="P716" s="69" t="s">
        <v>2017</v>
      </c>
      <c r="Q716" s="88" t="s">
        <v>2018</v>
      </c>
      <c r="R716" s="23"/>
    </row>
    <row r="717" spans="1:18" ht="24.75" thickBot="1" x14ac:dyDescent="0.3">
      <c r="A717" s="82"/>
      <c r="B717" s="77"/>
      <c r="C717" s="41"/>
      <c r="D717" s="40"/>
      <c r="E717" s="41"/>
      <c r="F717" s="40"/>
      <c r="G717" s="41"/>
      <c r="H717" s="40"/>
      <c r="I717" s="36"/>
      <c r="J717" s="40"/>
      <c r="K717" s="36"/>
      <c r="L717" s="40"/>
      <c r="M717" s="36"/>
      <c r="N717" s="43"/>
      <c r="O717" s="44"/>
      <c r="P717" s="69" t="s">
        <v>2019</v>
      </c>
      <c r="Q717" s="88" t="s">
        <v>2020</v>
      </c>
      <c r="R717" s="23"/>
    </row>
    <row r="718" spans="1:18" ht="24.75" thickBot="1" x14ac:dyDescent="0.3">
      <c r="A718" s="82"/>
      <c r="B718" s="77"/>
      <c r="C718" s="41"/>
      <c r="D718" s="40"/>
      <c r="E718" s="41"/>
      <c r="F718" s="40"/>
      <c r="G718" s="41"/>
      <c r="H718" s="40"/>
      <c r="I718" s="36"/>
      <c r="J718" s="40"/>
      <c r="K718" s="36"/>
      <c r="L718" s="40"/>
      <c r="M718" s="36"/>
      <c r="N718" s="43"/>
      <c r="O718" s="44"/>
      <c r="P718" s="69" t="s">
        <v>2021</v>
      </c>
      <c r="Q718" s="88" t="s">
        <v>2022</v>
      </c>
      <c r="R718" s="23"/>
    </row>
    <row r="719" spans="1:18" ht="24.75" thickBot="1" x14ac:dyDescent="0.3">
      <c r="A719" s="82"/>
      <c r="B719" s="77"/>
      <c r="C719" s="41"/>
      <c r="D719" s="40"/>
      <c r="E719" s="41"/>
      <c r="F719" s="40"/>
      <c r="G719" s="41"/>
      <c r="H719" s="40"/>
      <c r="I719" s="36"/>
      <c r="J719" s="40"/>
      <c r="K719" s="36"/>
      <c r="L719" s="40"/>
      <c r="M719" s="36"/>
      <c r="N719" s="43"/>
      <c r="O719" s="44"/>
      <c r="P719" s="69" t="s">
        <v>2023</v>
      </c>
      <c r="Q719" s="88" t="s">
        <v>2024</v>
      </c>
      <c r="R719" s="23"/>
    </row>
    <row r="720" spans="1:18" ht="36.75" thickBot="1" x14ac:dyDescent="0.3">
      <c r="A720" s="82"/>
      <c r="B720" s="77"/>
      <c r="C720" s="41"/>
      <c r="D720" s="40"/>
      <c r="E720" s="41"/>
      <c r="F720" s="40"/>
      <c r="G720" s="41"/>
      <c r="H720" s="40"/>
      <c r="I720" s="36"/>
      <c r="J720" s="40"/>
      <c r="K720" s="36"/>
      <c r="L720" s="40"/>
      <c r="M720" s="36"/>
      <c r="N720" s="43"/>
      <c r="O720" s="44"/>
      <c r="P720" s="69" t="s">
        <v>2025</v>
      </c>
      <c r="Q720" s="88" t="s">
        <v>2026</v>
      </c>
      <c r="R720" s="23"/>
    </row>
    <row r="721" spans="1:18" ht="24.75" thickBot="1" x14ac:dyDescent="0.3">
      <c r="A721" s="82"/>
      <c r="B721" s="77"/>
      <c r="C721" s="41"/>
      <c r="D721" s="40"/>
      <c r="E721" s="41"/>
      <c r="F721" s="40"/>
      <c r="G721" s="41"/>
      <c r="H721" s="40"/>
      <c r="I721" s="36"/>
      <c r="J721" s="40"/>
      <c r="K721" s="36"/>
      <c r="L721" s="40"/>
      <c r="M721" s="36"/>
      <c r="N721" s="43"/>
      <c r="O721" s="44"/>
      <c r="P721" s="69" t="s">
        <v>2027</v>
      </c>
      <c r="Q721" s="88" t="s">
        <v>2028</v>
      </c>
      <c r="R721" s="23"/>
    </row>
    <row r="722" spans="1:18" ht="24.75" thickBot="1" x14ac:dyDescent="0.3">
      <c r="A722" s="82"/>
      <c r="B722" s="77"/>
      <c r="C722" s="41"/>
      <c r="D722" s="40"/>
      <c r="E722" s="41"/>
      <c r="F722" s="40"/>
      <c r="G722" s="41"/>
      <c r="H722" s="40"/>
      <c r="I722" s="36"/>
      <c r="J722" s="40"/>
      <c r="K722" s="36"/>
      <c r="L722" s="40"/>
      <c r="M722" s="36"/>
      <c r="N722" s="43"/>
      <c r="O722" s="44"/>
      <c r="P722" s="69" t="s">
        <v>2029</v>
      </c>
      <c r="Q722" s="88" t="s">
        <v>2030</v>
      </c>
      <c r="R722" s="23"/>
    </row>
    <row r="723" spans="1:18" ht="36.75" thickBot="1" x14ac:dyDescent="0.3">
      <c r="A723" s="82"/>
      <c r="B723" s="77"/>
      <c r="C723" s="41"/>
      <c r="D723" s="40"/>
      <c r="E723" s="41"/>
      <c r="F723" s="40"/>
      <c r="G723" s="41"/>
      <c r="H723" s="40"/>
      <c r="I723" s="36"/>
      <c r="J723" s="40"/>
      <c r="K723" s="36"/>
      <c r="L723" s="40"/>
      <c r="M723" s="36"/>
      <c r="N723" s="43"/>
      <c r="O723" s="44"/>
      <c r="P723" s="69" t="s">
        <v>2031</v>
      </c>
      <c r="Q723" s="88" t="s">
        <v>2032</v>
      </c>
      <c r="R723" s="23"/>
    </row>
    <row r="724" spans="1:18" ht="16.5" thickBot="1" x14ac:dyDescent="0.3">
      <c r="A724" s="82"/>
      <c r="B724" s="77"/>
      <c r="C724" s="41"/>
      <c r="D724" s="40"/>
      <c r="E724" s="41"/>
      <c r="F724" s="40"/>
      <c r="G724" s="41"/>
      <c r="H724" s="40"/>
      <c r="I724" s="36"/>
      <c r="J724" s="40"/>
      <c r="K724" s="36"/>
      <c r="L724" s="40"/>
      <c r="M724" s="36"/>
      <c r="N724" s="43"/>
      <c r="O724" s="44"/>
      <c r="P724" s="69" t="s">
        <v>2033</v>
      </c>
      <c r="Q724" s="88" t="s">
        <v>2034</v>
      </c>
      <c r="R724" s="23"/>
    </row>
    <row r="725" spans="1:18" ht="36.75" thickBot="1" x14ac:dyDescent="0.3">
      <c r="A725" s="82"/>
      <c r="B725" s="77" t="s">
        <v>3811</v>
      </c>
      <c r="C725" s="41">
        <v>0</v>
      </c>
      <c r="D725" s="40">
        <v>0</v>
      </c>
      <c r="E725" s="41">
        <v>0</v>
      </c>
      <c r="F725" s="40">
        <v>0</v>
      </c>
      <c r="G725" s="41">
        <v>0</v>
      </c>
      <c r="H725" s="40">
        <v>0</v>
      </c>
      <c r="I725" s="36"/>
      <c r="J725" s="40"/>
      <c r="K725" s="36"/>
      <c r="L725" s="40"/>
      <c r="M725" s="36"/>
      <c r="N725" s="43">
        <v>497.81317999999993</v>
      </c>
      <c r="O725" s="44">
        <v>477.58567999999997</v>
      </c>
      <c r="P725" s="69" t="s">
        <v>2035</v>
      </c>
      <c r="Q725" s="88" t="s">
        <v>2038</v>
      </c>
      <c r="R725" s="23"/>
    </row>
    <row r="726" spans="1:18" ht="24.75" thickBot="1" x14ac:dyDescent="0.3">
      <c r="A726" s="82"/>
      <c r="B726" s="77"/>
      <c r="C726" s="41"/>
      <c r="D726" s="40"/>
      <c r="E726" s="41"/>
      <c r="F726" s="40"/>
      <c r="G726" s="41"/>
      <c r="H726" s="40"/>
      <c r="I726" s="36"/>
      <c r="J726" s="40"/>
      <c r="K726" s="36"/>
      <c r="L726" s="40"/>
      <c r="M726" s="36"/>
      <c r="N726" s="43"/>
      <c r="O726" s="44"/>
      <c r="P726" s="69" t="s">
        <v>2036</v>
      </c>
      <c r="Q726" s="88" t="s">
        <v>2039</v>
      </c>
      <c r="R726" s="23"/>
    </row>
    <row r="727" spans="1:18" ht="48.75" thickBot="1" x14ac:dyDescent="0.3">
      <c r="A727" s="82"/>
      <c r="B727" s="77"/>
      <c r="C727" s="41"/>
      <c r="D727" s="40"/>
      <c r="E727" s="41"/>
      <c r="F727" s="40"/>
      <c r="G727" s="41"/>
      <c r="H727" s="40"/>
      <c r="I727" s="36"/>
      <c r="J727" s="40"/>
      <c r="K727" s="36"/>
      <c r="L727" s="40"/>
      <c r="M727" s="36"/>
      <c r="N727" s="43"/>
      <c r="O727" s="44"/>
      <c r="P727" s="69" t="s">
        <v>2037</v>
      </c>
      <c r="Q727" s="88" t="s">
        <v>2040</v>
      </c>
      <c r="R727" s="23"/>
    </row>
    <row r="728" spans="1:18" ht="36.75" thickBot="1" x14ac:dyDescent="0.3">
      <c r="A728" s="82"/>
      <c r="B728" s="77" t="s">
        <v>3812</v>
      </c>
      <c r="C728" s="41">
        <v>4376</v>
      </c>
      <c r="D728" s="40">
        <v>8936</v>
      </c>
      <c r="E728" s="41">
        <v>12807</v>
      </c>
      <c r="F728" s="40">
        <v>12807</v>
      </c>
      <c r="G728" s="41">
        <v>12807</v>
      </c>
      <c r="H728" s="40">
        <v>12807</v>
      </c>
      <c r="I728" s="36"/>
      <c r="J728" s="40"/>
      <c r="K728" s="36"/>
      <c r="L728" s="40"/>
      <c r="M728" s="36"/>
      <c r="N728" s="43">
        <v>155025.82308999999</v>
      </c>
      <c r="O728" s="44">
        <v>69610.527040000001</v>
      </c>
      <c r="P728" s="69" t="s">
        <v>2041</v>
      </c>
      <c r="Q728" s="88" t="s">
        <v>2044</v>
      </c>
      <c r="R728" s="23"/>
    </row>
    <row r="729" spans="1:18" ht="24.75" thickBot="1" x14ac:dyDescent="0.3">
      <c r="A729" s="82"/>
      <c r="B729" s="77"/>
      <c r="C729" s="41"/>
      <c r="D729" s="40"/>
      <c r="E729" s="41"/>
      <c r="F729" s="40"/>
      <c r="G729" s="41"/>
      <c r="H729" s="40"/>
      <c r="I729" s="36"/>
      <c r="J729" s="40"/>
      <c r="K729" s="36"/>
      <c r="L729" s="40"/>
      <c r="M729" s="36"/>
      <c r="N729" s="43"/>
      <c r="O729" s="44"/>
      <c r="P729" s="69" t="s">
        <v>2042</v>
      </c>
      <c r="Q729" s="88" t="s">
        <v>2045</v>
      </c>
      <c r="R729" s="23"/>
    </row>
    <row r="730" spans="1:18" ht="39.75" customHeight="1" thickBot="1" x14ac:dyDescent="0.3">
      <c r="A730" s="82"/>
      <c r="B730" s="77"/>
      <c r="C730" s="41"/>
      <c r="D730" s="40"/>
      <c r="E730" s="41"/>
      <c r="F730" s="40"/>
      <c r="G730" s="41"/>
      <c r="H730" s="40"/>
      <c r="I730" s="36"/>
      <c r="J730" s="40"/>
      <c r="K730" s="36"/>
      <c r="L730" s="40"/>
      <c r="M730" s="36"/>
      <c r="N730" s="43"/>
      <c r="O730" s="44"/>
      <c r="P730" s="69" t="s">
        <v>2043</v>
      </c>
      <c r="Q730" s="88" t="s">
        <v>2046</v>
      </c>
      <c r="R730" s="23"/>
    </row>
    <row r="731" spans="1:18" ht="32.25" thickBot="1" x14ac:dyDescent="0.3">
      <c r="A731" s="82"/>
      <c r="B731" s="75" t="s">
        <v>3813</v>
      </c>
      <c r="C731" s="41">
        <v>3754</v>
      </c>
      <c r="D731" s="40">
        <v>10647</v>
      </c>
      <c r="E731" s="41">
        <v>12894</v>
      </c>
      <c r="F731" s="40">
        <v>12894</v>
      </c>
      <c r="G731" s="41">
        <v>12894</v>
      </c>
      <c r="H731" s="40">
        <v>12894</v>
      </c>
      <c r="I731" s="36"/>
      <c r="J731" s="40"/>
      <c r="K731" s="36"/>
      <c r="L731" s="40"/>
      <c r="M731" s="36"/>
      <c r="N731" s="43">
        <v>71194.115959999996</v>
      </c>
      <c r="O731" s="44">
        <v>114588.46059999999</v>
      </c>
      <c r="P731" s="104" t="s">
        <v>2422</v>
      </c>
      <c r="Q731" s="99" t="s">
        <v>2422</v>
      </c>
      <c r="R731" s="23"/>
    </row>
    <row r="732" spans="1:18" ht="16.5" customHeight="1" thickBot="1" x14ac:dyDescent="0.3">
      <c r="A732" s="161" t="s">
        <v>1167</v>
      </c>
      <c r="B732" s="162"/>
      <c r="C732" s="5">
        <v>485</v>
      </c>
      <c r="D732" s="5">
        <v>492</v>
      </c>
      <c r="E732" s="5">
        <v>1000</v>
      </c>
      <c r="F732" s="5">
        <v>1000</v>
      </c>
      <c r="G732" s="5">
        <v>1000</v>
      </c>
      <c r="H732" s="5">
        <v>1000</v>
      </c>
      <c r="I732" s="20">
        <v>7</v>
      </c>
      <c r="J732" s="20">
        <v>11</v>
      </c>
      <c r="K732" s="20">
        <v>12</v>
      </c>
      <c r="L732" s="20">
        <v>12</v>
      </c>
      <c r="M732" s="20">
        <v>12</v>
      </c>
      <c r="N732" s="28">
        <f>SUM(N733:N735)</f>
        <v>31369.820060000005</v>
      </c>
      <c r="O732" s="28">
        <f>SUM(O733:O735)</f>
        <v>32373.314910000001</v>
      </c>
      <c r="P732" s="98"/>
      <c r="Q732" s="98"/>
      <c r="R732" s="22"/>
    </row>
    <row r="733" spans="1:18" ht="24.75" thickBot="1" x14ac:dyDescent="0.3">
      <c r="A733" s="81"/>
      <c r="B733" s="75" t="s">
        <v>3814</v>
      </c>
      <c r="C733" s="137" t="s">
        <v>3901</v>
      </c>
      <c r="D733" s="137"/>
      <c r="E733" s="137"/>
      <c r="F733" s="137"/>
      <c r="G733" s="137"/>
      <c r="H733" s="137"/>
      <c r="I733" s="140" t="s">
        <v>3901</v>
      </c>
      <c r="J733" s="140"/>
      <c r="K733" s="140"/>
      <c r="L733" s="140"/>
      <c r="M733" s="140"/>
      <c r="N733" s="43">
        <v>8546.660890000001</v>
      </c>
      <c r="O733" s="44">
        <v>9015.8649600000008</v>
      </c>
      <c r="P733" s="69" t="s">
        <v>3507</v>
      </c>
      <c r="Q733" s="99">
        <v>0.8</v>
      </c>
      <c r="R733" s="144" t="s">
        <v>2562</v>
      </c>
    </row>
    <row r="734" spans="1:18" ht="36.75" thickBot="1" x14ac:dyDescent="0.3">
      <c r="A734" s="81"/>
      <c r="B734" s="75" t="s">
        <v>3815</v>
      </c>
      <c r="C734" s="138"/>
      <c r="D734" s="138"/>
      <c r="E734" s="138"/>
      <c r="F734" s="138"/>
      <c r="G734" s="138"/>
      <c r="H734" s="138"/>
      <c r="I734" s="141"/>
      <c r="J734" s="141"/>
      <c r="K734" s="141"/>
      <c r="L734" s="141"/>
      <c r="M734" s="141"/>
      <c r="N734" s="43">
        <v>10968.170350000002</v>
      </c>
      <c r="O734" s="44">
        <v>12000.555</v>
      </c>
      <c r="P734" s="69" t="s">
        <v>3508</v>
      </c>
      <c r="Q734" s="96">
        <v>0.8</v>
      </c>
      <c r="R734" s="145"/>
    </row>
    <row r="735" spans="1:18" ht="16.5" thickBot="1" x14ac:dyDescent="0.3">
      <c r="A735" s="81"/>
      <c r="B735" s="75" t="s">
        <v>1122</v>
      </c>
      <c r="C735" s="139"/>
      <c r="D735" s="139"/>
      <c r="E735" s="139"/>
      <c r="F735" s="139"/>
      <c r="G735" s="139"/>
      <c r="H735" s="139"/>
      <c r="I735" s="142"/>
      <c r="J735" s="142"/>
      <c r="K735" s="142"/>
      <c r="L735" s="142"/>
      <c r="M735" s="142"/>
      <c r="N735" s="43">
        <v>11854.98882</v>
      </c>
      <c r="O735" s="44">
        <v>11356.894950000004</v>
      </c>
      <c r="P735" s="97" t="s">
        <v>2422</v>
      </c>
      <c r="Q735" s="99" t="s">
        <v>2422</v>
      </c>
      <c r="R735" s="146"/>
    </row>
    <row r="736" spans="1:18" ht="16.5" customHeight="1" thickBot="1" x14ac:dyDescent="0.3">
      <c r="A736" s="147" t="s">
        <v>1293</v>
      </c>
      <c r="B736" s="148"/>
      <c r="C736" s="5">
        <v>8350</v>
      </c>
      <c r="D736" s="5">
        <v>8350</v>
      </c>
      <c r="E736" s="5">
        <v>8350</v>
      </c>
      <c r="F736" s="5">
        <v>8350</v>
      </c>
      <c r="G736" s="5">
        <v>8350</v>
      </c>
      <c r="H736" s="5">
        <v>8350</v>
      </c>
      <c r="I736" s="20">
        <v>0</v>
      </c>
      <c r="J736" s="20">
        <v>0</v>
      </c>
      <c r="K736" s="20">
        <v>0</v>
      </c>
      <c r="L736" s="20">
        <v>0</v>
      </c>
      <c r="M736" s="20">
        <v>0</v>
      </c>
      <c r="N736" s="5">
        <f>SUM(N737:N741)</f>
        <v>71173.214229999998</v>
      </c>
      <c r="O736" s="5">
        <f>SUM(O737:O741)</f>
        <v>75083.743690000003</v>
      </c>
      <c r="P736" s="98"/>
      <c r="Q736" s="98"/>
      <c r="R736" s="22"/>
    </row>
    <row r="737" spans="1:18" ht="84.75" thickBot="1" x14ac:dyDescent="0.3">
      <c r="A737" s="81"/>
      <c r="B737" s="75" t="s">
        <v>3816</v>
      </c>
      <c r="C737" s="137" t="s">
        <v>3901</v>
      </c>
      <c r="D737" s="137"/>
      <c r="E737" s="137"/>
      <c r="F737" s="137"/>
      <c r="G737" s="137"/>
      <c r="H737" s="137"/>
      <c r="I737" s="140" t="s">
        <v>3901</v>
      </c>
      <c r="J737" s="140"/>
      <c r="K737" s="140"/>
      <c r="L737" s="140"/>
      <c r="M737" s="140"/>
      <c r="N737" s="43">
        <v>55885.625570000004</v>
      </c>
      <c r="O737" s="44">
        <v>54460.65857</v>
      </c>
      <c r="P737" s="69" t="s">
        <v>1294</v>
      </c>
      <c r="Q737" s="96" t="s">
        <v>2422</v>
      </c>
      <c r="R737" s="144" t="s">
        <v>2562</v>
      </c>
    </row>
    <row r="738" spans="1:18" ht="16.5" thickBot="1" x14ac:dyDescent="0.3">
      <c r="A738" s="81"/>
      <c r="B738" s="75"/>
      <c r="C738" s="138"/>
      <c r="D738" s="138"/>
      <c r="E738" s="138"/>
      <c r="F738" s="138"/>
      <c r="G738" s="138"/>
      <c r="H738" s="138"/>
      <c r="I738" s="141"/>
      <c r="J738" s="141"/>
      <c r="K738" s="141"/>
      <c r="L738" s="141"/>
      <c r="M738" s="141"/>
      <c r="N738" s="43"/>
      <c r="O738" s="44"/>
      <c r="P738" s="69" t="s">
        <v>1295</v>
      </c>
      <c r="Q738" s="96" t="s">
        <v>2422</v>
      </c>
      <c r="R738" s="145"/>
    </row>
    <row r="739" spans="1:18" ht="84.75" thickBot="1" x14ac:dyDescent="0.3">
      <c r="A739" s="81"/>
      <c r="B739" s="75" t="s">
        <v>3817</v>
      </c>
      <c r="C739" s="138"/>
      <c r="D739" s="138"/>
      <c r="E739" s="138"/>
      <c r="F739" s="138"/>
      <c r="G739" s="138"/>
      <c r="H739" s="138"/>
      <c r="I739" s="141"/>
      <c r="J739" s="141"/>
      <c r="K739" s="141"/>
      <c r="L739" s="141"/>
      <c r="M739" s="141"/>
      <c r="N739" s="43">
        <v>7550.2754200000008</v>
      </c>
      <c r="O739" s="44">
        <v>7886.2090600000001</v>
      </c>
      <c r="P739" s="69" t="s">
        <v>1294</v>
      </c>
      <c r="Q739" s="96" t="s">
        <v>2422</v>
      </c>
      <c r="R739" s="145"/>
    </row>
    <row r="740" spans="1:18" ht="16.5" thickBot="1" x14ac:dyDescent="0.3">
      <c r="A740" s="81"/>
      <c r="B740" s="75"/>
      <c r="C740" s="138"/>
      <c r="D740" s="138"/>
      <c r="E740" s="138"/>
      <c r="F740" s="138"/>
      <c r="G740" s="138"/>
      <c r="H740" s="138"/>
      <c r="I740" s="141"/>
      <c r="J740" s="141"/>
      <c r="K740" s="141"/>
      <c r="L740" s="141"/>
      <c r="M740" s="141"/>
      <c r="N740" s="43"/>
      <c r="O740" s="44"/>
      <c r="P740" s="69" t="s">
        <v>1295</v>
      </c>
      <c r="Q740" s="96" t="s">
        <v>2422</v>
      </c>
      <c r="R740" s="145"/>
    </row>
    <row r="741" spans="1:18" ht="16.5" customHeight="1" thickBot="1" x14ac:dyDescent="0.3">
      <c r="A741" s="81"/>
      <c r="B741" s="75" t="s">
        <v>1122</v>
      </c>
      <c r="C741" s="139"/>
      <c r="D741" s="139"/>
      <c r="E741" s="139"/>
      <c r="F741" s="139"/>
      <c r="G741" s="139"/>
      <c r="H741" s="139"/>
      <c r="I741" s="142"/>
      <c r="J741" s="142"/>
      <c r="K741" s="142"/>
      <c r="L741" s="142"/>
      <c r="M741" s="142"/>
      <c r="N741" s="43">
        <v>7737.3132400000004</v>
      </c>
      <c r="O741" s="44">
        <v>12736.876059999999</v>
      </c>
      <c r="P741" s="69" t="s">
        <v>2422</v>
      </c>
      <c r="Q741" s="96" t="s">
        <v>2422</v>
      </c>
      <c r="R741" s="146"/>
    </row>
    <row r="742" spans="1:18" ht="16.5" customHeight="1" thickBot="1" x14ac:dyDescent="0.3">
      <c r="A742" s="147" t="s">
        <v>1287</v>
      </c>
      <c r="B742" s="148"/>
      <c r="C742" s="5">
        <v>100</v>
      </c>
      <c r="D742" s="5">
        <v>300</v>
      </c>
      <c r="E742" s="5">
        <v>500</v>
      </c>
      <c r="F742" s="5">
        <v>500</v>
      </c>
      <c r="G742" s="5">
        <v>500</v>
      </c>
      <c r="H742" s="5">
        <v>500</v>
      </c>
      <c r="I742" s="20">
        <v>4</v>
      </c>
      <c r="J742" s="20">
        <v>5</v>
      </c>
      <c r="K742" s="20">
        <v>5</v>
      </c>
      <c r="L742" s="20">
        <v>5</v>
      </c>
      <c r="M742" s="20">
        <v>5</v>
      </c>
      <c r="N742" s="5">
        <f>SUM(N743:N746)</f>
        <v>5556.5257600000004</v>
      </c>
      <c r="O742" s="5">
        <f>SUM(O743:O746)</f>
        <v>6107.0285599999997</v>
      </c>
      <c r="P742" s="98"/>
      <c r="Q742" s="98"/>
      <c r="R742" s="22"/>
    </row>
    <row r="743" spans="1:18" ht="36.75" thickBot="1" x14ac:dyDescent="0.3">
      <c r="A743" s="81"/>
      <c r="B743" s="75" t="s">
        <v>3818</v>
      </c>
      <c r="C743" s="137" t="s">
        <v>3901</v>
      </c>
      <c r="D743" s="137"/>
      <c r="E743" s="137"/>
      <c r="F743" s="137"/>
      <c r="G743" s="137"/>
      <c r="H743" s="137"/>
      <c r="I743" s="140" t="s">
        <v>3901</v>
      </c>
      <c r="J743" s="140"/>
      <c r="K743" s="140"/>
      <c r="L743" s="140"/>
      <c r="M743" s="140"/>
      <c r="N743" s="43">
        <v>3992.0826999999999</v>
      </c>
      <c r="O743" s="44">
        <v>4214.2450599999993</v>
      </c>
      <c r="P743" s="69" t="s">
        <v>1288</v>
      </c>
      <c r="Q743" s="96" t="s">
        <v>3509</v>
      </c>
      <c r="R743" s="144" t="s">
        <v>2562</v>
      </c>
    </row>
    <row r="744" spans="1:18" ht="48.75" thickBot="1" x14ac:dyDescent="0.3">
      <c r="A744" s="81"/>
      <c r="B744" s="75"/>
      <c r="C744" s="138"/>
      <c r="D744" s="138"/>
      <c r="E744" s="138"/>
      <c r="F744" s="138"/>
      <c r="G744" s="138"/>
      <c r="H744" s="138"/>
      <c r="I744" s="141"/>
      <c r="J744" s="141"/>
      <c r="K744" s="141"/>
      <c r="L744" s="141"/>
      <c r="M744" s="141"/>
      <c r="N744" s="43"/>
      <c r="O744" s="44"/>
      <c r="P744" s="69" t="s">
        <v>1289</v>
      </c>
      <c r="Q744" s="96" t="s">
        <v>3510</v>
      </c>
      <c r="R744" s="145"/>
    </row>
    <row r="745" spans="1:18" ht="48.75" thickBot="1" x14ac:dyDescent="0.3">
      <c r="A745" s="81"/>
      <c r="B745" s="75"/>
      <c r="C745" s="138"/>
      <c r="D745" s="138"/>
      <c r="E745" s="138"/>
      <c r="F745" s="138"/>
      <c r="G745" s="138"/>
      <c r="H745" s="138"/>
      <c r="I745" s="141"/>
      <c r="J745" s="141"/>
      <c r="K745" s="141"/>
      <c r="L745" s="141"/>
      <c r="M745" s="141"/>
      <c r="N745" s="43"/>
      <c r="O745" s="44"/>
      <c r="P745" s="69" t="s">
        <v>1290</v>
      </c>
      <c r="Q745" s="96" t="s">
        <v>1291</v>
      </c>
      <c r="R745" s="145"/>
    </row>
    <row r="746" spans="1:18" ht="16.5" thickBot="1" x14ac:dyDescent="0.3">
      <c r="A746" s="81"/>
      <c r="B746" s="75" t="s">
        <v>1122</v>
      </c>
      <c r="C746" s="139"/>
      <c r="D746" s="139"/>
      <c r="E746" s="139"/>
      <c r="F746" s="139"/>
      <c r="G746" s="139"/>
      <c r="H746" s="139"/>
      <c r="I746" s="142"/>
      <c r="J746" s="142"/>
      <c r="K746" s="142"/>
      <c r="L746" s="142"/>
      <c r="M746" s="142"/>
      <c r="N746" s="43">
        <v>1564.4430600000001</v>
      </c>
      <c r="O746" s="44">
        <v>1892.7835000000002</v>
      </c>
      <c r="P746" s="69" t="s">
        <v>2422</v>
      </c>
      <c r="Q746" s="96" t="s">
        <v>2422</v>
      </c>
      <c r="R746" s="146"/>
    </row>
    <row r="747" spans="1:18" ht="16.5" customHeight="1" thickBot="1" x14ac:dyDescent="0.3">
      <c r="A747" s="147" t="s">
        <v>1168</v>
      </c>
      <c r="B747" s="148"/>
      <c r="C747" s="5">
        <v>676</v>
      </c>
      <c r="D747" s="5">
        <v>676</v>
      </c>
      <c r="E747" s="5">
        <v>1106</v>
      </c>
      <c r="F747" s="5">
        <v>1106</v>
      </c>
      <c r="G747" s="5">
        <v>1106</v>
      </c>
      <c r="H747" s="5">
        <v>1106</v>
      </c>
      <c r="I747" s="20">
        <v>0</v>
      </c>
      <c r="J747" s="20">
        <v>0</v>
      </c>
      <c r="K747" s="20">
        <v>0</v>
      </c>
      <c r="L747" s="20">
        <v>0</v>
      </c>
      <c r="M747" s="20">
        <v>0</v>
      </c>
      <c r="N747" s="5">
        <f>SUM(N748:N758)</f>
        <v>11210.067790000001</v>
      </c>
      <c r="O747" s="5">
        <f>SUM(O748:O758)</f>
        <v>10970.771060000001</v>
      </c>
      <c r="P747" s="98"/>
      <c r="Q747" s="98"/>
      <c r="R747" s="22"/>
    </row>
    <row r="748" spans="1:18" ht="60.75" thickBot="1" x14ac:dyDescent="0.3">
      <c r="A748" s="81"/>
      <c r="B748" s="77" t="s">
        <v>3819</v>
      </c>
      <c r="C748" s="137" t="s">
        <v>3901</v>
      </c>
      <c r="D748" s="137"/>
      <c r="E748" s="137"/>
      <c r="F748" s="137"/>
      <c r="G748" s="137"/>
      <c r="H748" s="137"/>
      <c r="I748" s="140" t="s">
        <v>3901</v>
      </c>
      <c r="J748" s="140"/>
      <c r="K748" s="140"/>
      <c r="L748" s="140"/>
      <c r="M748" s="140"/>
      <c r="N748" s="43">
        <v>4821.4668200000006</v>
      </c>
      <c r="O748" s="44">
        <v>4546.3808600000002</v>
      </c>
      <c r="P748" s="69" t="s">
        <v>1169</v>
      </c>
      <c r="Q748" s="96">
        <v>0.9</v>
      </c>
      <c r="R748" s="144" t="s">
        <v>2562</v>
      </c>
    </row>
    <row r="749" spans="1:18" ht="48.75" thickBot="1" x14ac:dyDescent="0.3">
      <c r="A749" s="81"/>
      <c r="B749" s="77"/>
      <c r="C749" s="138"/>
      <c r="D749" s="138"/>
      <c r="E749" s="138"/>
      <c r="F749" s="138"/>
      <c r="G749" s="138"/>
      <c r="H749" s="138"/>
      <c r="I749" s="141"/>
      <c r="J749" s="141"/>
      <c r="K749" s="141"/>
      <c r="L749" s="141"/>
      <c r="M749" s="141"/>
      <c r="N749" s="43"/>
      <c r="O749" s="44"/>
      <c r="P749" s="69" t="s">
        <v>1170</v>
      </c>
      <c r="Q749" s="96">
        <v>0.2</v>
      </c>
      <c r="R749" s="145"/>
    </row>
    <row r="750" spans="1:18" ht="60.75" thickBot="1" x14ac:dyDescent="0.3">
      <c r="A750" s="81"/>
      <c r="B750" s="77"/>
      <c r="C750" s="138"/>
      <c r="D750" s="138"/>
      <c r="E750" s="138"/>
      <c r="F750" s="138"/>
      <c r="G750" s="138"/>
      <c r="H750" s="138"/>
      <c r="I750" s="141"/>
      <c r="J750" s="141"/>
      <c r="K750" s="141"/>
      <c r="L750" s="141"/>
      <c r="M750" s="141"/>
      <c r="N750" s="43"/>
      <c r="O750" s="44"/>
      <c r="P750" s="69" t="s">
        <v>1171</v>
      </c>
      <c r="Q750" s="96">
        <v>0.95</v>
      </c>
      <c r="R750" s="145"/>
    </row>
    <row r="751" spans="1:18" ht="96.75" thickBot="1" x14ac:dyDescent="0.3">
      <c r="A751" s="81"/>
      <c r="B751" s="77"/>
      <c r="C751" s="138"/>
      <c r="D751" s="138"/>
      <c r="E751" s="138"/>
      <c r="F751" s="138"/>
      <c r="G751" s="138"/>
      <c r="H751" s="138"/>
      <c r="I751" s="141"/>
      <c r="J751" s="141"/>
      <c r="K751" s="141"/>
      <c r="L751" s="141"/>
      <c r="M751" s="141"/>
      <c r="N751" s="43"/>
      <c r="O751" s="44"/>
      <c r="P751" s="69" t="s">
        <v>1172</v>
      </c>
      <c r="Q751" s="96">
        <v>0.75</v>
      </c>
      <c r="R751" s="145"/>
    </row>
    <row r="752" spans="1:18" ht="60.75" thickBot="1" x14ac:dyDescent="0.3">
      <c r="A752" s="81"/>
      <c r="B752" s="77"/>
      <c r="C752" s="138"/>
      <c r="D752" s="138"/>
      <c r="E752" s="138"/>
      <c r="F752" s="138"/>
      <c r="G752" s="138"/>
      <c r="H752" s="138"/>
      <c r="I752" s="141"/>
      <c r="J752" s="141"/>
      <c r="K752" s="141"/>
      <c r="L752" s="141"/>
      <c r="M752" s="141"/>
      <c r="N752" s="43"/>
      <c r="O752" s="44"/>
      <c r="P752" s="69" t="s">
        <v>1173</v>
      </c>
      <c r="Q752" s="96">
        <v>0.9</v>
      </c>
      <c r="R752" s="145"/>
    </row>
    <row r="753" spans="1:18" ht="60.75" thickBot="1" x14ac:dyDescent="0.3">
      <c r="A753" s="81"/>
      <c r="B753" s="77"/>
      <c r="C753" s="138"/>
      <c r="D753" s="138"/>
      <c r="E753" s="138"/>
      <c r="F753" s="138"/>
      <c r="G753" s="138"/>
      <c r="H753" s="138"/>
      <c r="I753" s="141"/>
      <c r="J753" s="141"/>
      <c r="K753" s="141"/>
      <c r="L753" s="141"/>
      <c r="M753" s="141"/>
      <c r="N753" s="43"/>
      <c r="O753" s="44"/>
      <c r="P753" s="69" t="s">
        <v>1174</v>
      </c>
      <c r="Q753" s="96">
        <v>0.7</v>
      </c>
      <c r="R753" s="145"/>
    </row>
    <row r="754" spans="1:18" ht="120.75" thickBot="1" x14ac:dyDescent="0.3">
      <c r="A754" s="81"/>
      <c r="B754" s="77" t="s">
        <v>3820</v>
      </c>
      <c r="C754" s="138"/>
      <c r="D754" s="138"/>
      <c r="E754" s="138"/>
      <c r="F754" s="138"/>
      <c r="G754" s="138"/>
      <c r="H754" s="138"/>
      <c r="I754" s="141"/>
      <c r="J754" s="141"/>
      <c r="K754" s="141"/>
      <c r="L754" s="141"/>
      <c r="M754" s="141"/>
      <c r="N754" s="43">
        <v>1617.5902900000001</v>
      </c>
      <c r="O754" s="44">
        <v>1395.7240999999999</v>
      </c>
      <c r="P754" s="69" t="s">
        <v>1175</v>
      </c>
      <c r="Q754" s="96">
        <v>0.75</v>
      </c>
      <c r="R754" s="145"/>
    </row>
    <row r="755" spans="1:18" ht="48.75" thickBot="1" x14ac:dyDescent="0.3">
      <c r="A755" s="81"/>
      <c r="B755" s="77"/>
      <c r="C755" s="138"/>
      <c r="D755" s="138"/>
      <c r="E755" s="138"/>
      <c r="F755" s="138"/>
      <c r="G755" s="138"/>
      <c r="H755" s="138"/>
      <c r="I755" s="141"/>
      <c r="J755" s="141"/>
      <c r="K755" s="141"/>
      <c r="L755" s="141"/>
      <c r="M755" s="141"/>
      <c r="N755" s="43"/>
      <c r="O755" s="44"/>
      <c r="P755" s="69" t="s">
        <v>1176</v>
      </c>
      <c r="Q755" s="96" t="s">
        <v>1177</v>
      </c>
      <c r="R755" s="145"/>
    </row>
    <row r="756" spans="1:18" ht="36.75" thickBot="1" x14ac:dyDescent="0.3">
      <c r="A756" s="81"/>
      <c r="B756" s="77" t="s">
        <v>3821</v>
      </c>
      <c r="C756" s="138"/>
      <c r="D756" s="138"/>
      <c r="E756" s="138"/>
      <c r="F756" s="138"/>
      <c r="G756" s="138"/>
      <c r="H756" s="138"/>
      <c r="I756" s="141"/>
      <c r="J756" s="141"/>
      <c r="K756" s="141"/>
      <c r="L756" s="141"/>
      <c r="M756" s="141"/>
      <c r="N756" s="43">
        <v>1326.2735700000001</v>
      </c>
      <c r="O756" s="44">
        <v>1462.3335199999999</v>
      </c>
      <c r="P756" s="69" t="s">
        <v>1178</v>
      </c>
      <c r="Q756" s="96" t="s">
        <v>1179</v>
      </c>
      <c r="R756" s="145"/>
    </row>
    <row r="757" spans="1:18" ht="48.75" thickBot="1" x14ac:dyDescent="0.3">
      <c r="A757" s="81"/>
      <c r="B757" s="77"/>
      <c r="C757" s="138"/>
      <c r="D757" s="138"/>
      <c r="E757" s="138"/>
      <c r="F757" s="138"/>
      <c r="G757" s="138"/>
      <c r="H757" s="138"/>
      <c r="I757" s="141"/>
      <c r="J757" s="141"/>
      <c r="K757" s="141"/>
      <c r="L757" s="141"/>
      <c r="M757" s="141"/>
      <c r="N757" s="43"/>
      <c r="O757" s="44"/>
      <c r="P757" s="69" t="s">
        <v>1180</v>
      </c>
      <c r="Q757" s="96">
        <v>0.7</v>
      </c>
      <c r="R757" s="145"/>
    </row>
    <row r="758" spans="1:18" ht="60.75" thickBot="1" x14ac:dyDescent="0.3">
      <c r="A758" s="81"/>
      <c r="B758" s="75" t="s">
        <v>1122</v>
      </c>
      <c r="C758" s="139"/>
      <c r="D758" s="139"/>
      <c r="E758" s="139"/>
      <c r="F758" s="139"/>
      <c r="G758" s="139"/>
      <c r="H758" s="139"/>
      <c r="I758" s="142"/>
      <c r="J758" s="142"/>
      <c r="K758" s="142"/>
      <c r="L758" s="142"/>
      <c r="M758" s="142"/>
      <c r="N758" s="43">
        <v>3444.73711</v>
      </c>
      <c r="O758" s="44">
        <v>3566.3325800000002</v>
      </c>
      <c r="P758" s="69" t="s">
        <v>1181</v>
      </c>
      <c r="Q758" s="99">
        <v>0.7</v>
      </c>
      <c r="R758" s="146"/>
    </row>
    <row r="759" spans="1:18" ht="16.5" customHeight="1" thickBot="1" x14ac:dyDescent="0.3">
      <c r="A759" s="147" t="s">
        <v>2047</v>
      </c>
      <c r="B759" s="148"/>
      <c r="C759" s="6">
        <v>318849</v>
      </c>
      <c r="D759" s="6">
        <v>692384</v>
      </c>
      <c r="E759" s="6">
        <v>1106114</v>
      </c>
      <c r="F759" s="6">
        <v>1106114</v>
      </c>
      <c r="G759" s="6">
        <v>1106114</v>
      </c>
      <c r="H759" s="6">
        <v>1106114</v>
      </c>
      <c r="I759" s="156" t="s">
        <v>3903</v>
      </c>
      <c r="J759" s="156"/>
      <c r="K759" s="156"/>
      <c r="L759" s="156"/>
      <c r="M759" s="156"/>
      <c r="N759" s="6">
        <f>SUM(N760:N800)</f>
        <v>8108556.6154899998</v>
      </c>
      <c r="O759" s="6">
        <f>SUM(O760:O800)</f>
        <v>8373766.1185999997</v>
      </c>
      <c r="P759" s="98"/>
      <c r="Q759" s="98"/>
      <c r="R759" s="4"/>
    </row>
    <row r="760" spans="1:18" ht="36.75" thickBot="1" x14ac:dyDescent="0.3">
      <c r="A760" s="82"/>
      <c r="B760" s="77" t="s">
        <v>3822</v>
      </c>
      <c r="C760" s="41">
        <v>681</v>
      </c>
      <c r="D760" s="40">
        <v>6586</v>
      </c>
      <c r="E760" s="41">
        <v>20368</v>
      </c>
      <c r="F760" s="40">
        <v>20368</v>
      </c>
      <c r="G760" s="41">
        <v>20368</v>
      </c>
      <c r="H760" s="40">
        <v>20368</v>
      </c>
      <c r="I760" s="36"/>
      <c r="J760" s="40"/>
      <c r="K760" s="36"/>
      <c r="L760" s="40"/>
      <c r="M760" s="36"/>
      <c r="N760" s="43">
        <v>148792.71935999999</v>
      </c>
      <c r="O760" s="44">
        <v>304614.82134999998</v>
      </c>
      <c r="P760" s="103" t="s">
        <v>3511</v>
      </c>
      <c r="Q760" s="73" t="s">
        <v>660</v>
      </c>
      <c r="R760" s="23"/>
    </row>
    <row r="761" spans="1:18" ht="24.75" thickBot="1" x14ac:dyDescent="0.3">
      <c r="A761" s="82"/>
      <c r="B761" s="77"/>
      <c r="C761" s="41"/>
      <c r="D761" s="40"/>
      <c r="E761" s="41"/>
      <c r="F761" s="40"/>
      <c r="G761" s="41"/>
      <c r="H761" s="40"/>
      <c r="I761" s="36"/>
      <c r="J761" s="40"/>
      <c r="K761" s="36"/>
      <c r="L761" s="40"/>
      <c r="M761" s="36"/>
      <c r="N761" s="43"/>
      <c r="O761" s="44"/>
      <c r="P761" s="103" t="s">
        <v>3512</v>
      </c>
      <c r="Q761" s="73" t="s">
        <v>2048</v>
      </c>
      <c r="R761" s="23"/>
    </row>
    <row r="762" spans="1:18" ht="36.75" thickBot="1" x14ac:dyDescent="0.3">
      <c r="A762" s="82"/>
      <c r="B762" s="77" t="s">
        <v>3823</v>
      </c>
      <c r="C762" s="41">
        <v>0</v>
      </c>
      <c r="D762" s="40">
        <v>13373</v>
      </c>
      <c r="E762" s="41">
        <v>13575</v>
      </c>
      <c r="F762" s="40">
        <v>13575</v>
      </c>
      <c r="G762" s="41">
        <v>13575</v>
      </c>
      <c r="H762" s="40">
        <v>13575</v>
      </c>
      <c r="I762" s="36"/>
      <c r="J762" s="40"/>
      <c r="K762" s="36"/>
      <c r="L762" s="40"/>
      <c r="M762" s="36"/>
      <c r="N762" s="43">
        <v>130409.92227</v>
      </c>
      <c r="O762" s="44">
        <v>122331.74712999999</v>
      </c>
      <c r="P762" s="103" t="s">
        <v>3513</v>
      </c>
      <c r="Q762" s="73" t="s">
        <v>662</v>
      </c>
      <c r="R762" s="23"/>
    </row>
    <row r="763" spans="1:18" ht="36.75" thickBot="1" x14ac:dyDescent="0.3">
      <c r="A763" s="82"/>
      <c r="B763" s="77"/>
      <c r="C763" s="41"/>
      <c r="D763" s="40"/>
      <c r="E763" s="41"/>
      <c r="F763" s="40"/>
      <c r="G763" s="41"/>
      <c r="H763" s="40"/>
      <c r="I763" s="36"/>
      <c r="J763" s="40"/>
      <c r="K763" s="36"/>
      <c r="L763" s="40"/>
      <c r="M763" s="36"/>
      <c r="N763" s="43"/>
      <c r="O763" s="44"/>
      <c r="P763" s="103" t="s">
        <v>3514</v>
      </c>
      <c r="Q763" s="73" t="s">
        <v>662</v>
      </c>
      <c r="R763" s="23"/>
    </row>
    <row r="764" spans="1:18" ht="36.75" thickBot="1" x14ac:dyDescent="0.3">
      <c r="A764" s="82"/>
      <c r="B764" s="77"/>
      <c r="C764" s="41"/>
      <c r="D764" s="40"/>
      <c r="E764" s="41"/>
      <c r="F764" s="40"/>
      <c r="G764" s="41"/>
      <c r="H764" s="40"/>
      <c r="I764" s="36"/>
      <c r="J764" s="40"/>
      <c r="K764" s="36"/>
      <c r="L764" s="40"/>
      <c r="M764" s="36"/>
      <c r="N764" s="43"/>
      <c r="O764" s="44"/>
      <c r="P764" s="103" t="s">
        <v>3515</v>
      </c>
      <c r="Q764" s="73" t="s">
        <v>662</v>
      </c>
      <c r="R764" s="23"/>
    </row>
    <row r="765" spans="1:18" ht="36.75" thickBot="1" x14ac:dyDescent="0.3">
      <c r="A765" s="82"/>
      <c r="B765" s="77" t="s">
        <v>3824</v>
      </c>
      <c r="C765" s="41">
        <v>0</v>
      </c>
      <c r="D765" s="40">
        <v>16</v>
      </c>
      <c r="E765" s="41">
        <v>59</v>
      </c>
      <c r="F765" s="40">
        <v>59</v>
      </c>
      <c r="G765" s="41">
        <v>59</v>
      </c>
      <c r="H765" s="40">
        <v>59</v>
      </c>
      <c r="I765" s="36"/>
      <c r="J765" s="40"/>
      <c r="K765" s="36"/>
      <c r="L765" s="40"/>
      <c r="M765" s="36"/>
      <c r="N765" s="43">
        <v>75384.068809999997</v>
      </c>
      <c r="O765" s="44">
        <v>67096.066160000002</v>
      </c>
      <c r="P765" s="103" t="s">
        <v>3516</v>
      </c>
      <c r="Q765" s="73" t="s">
        <v>662</v>
      </c>
      <c r="R765" s="23"/>
    </row>
    <row r="766" spans="1:18" ht="36.75" thickBot="1" x14ac:dyDescent="0.3">
      <c r="A766" s="82"/>
      <c r="B766" s="77"/>
      <c r="C766" s="41"/>
      <c r="D766" s="40"/>
      <c r="E766" s="41"/>
      <c r="F766" s="40"/>
      <c r="G766" s="41"/>
      <c r="H766" s="40"/>
      <c r="I766" s="36"/>
      <c r="J766" s="40"/>
      <c r="K766" s="36"/>
      <c r="L766" s="40"/>
      <c r="M766" s="36"/>
      <c r="N766" s="43"/>
      <c r="O766" s="44"/>
      <c r="P766" s="103" t="s">
        <v>3517</v>
      </c>
      <c r="Q766" s="73" t="s">
        <v>662</v>
      </c>
      <c r="R766" s="23"/>
    </row>
    <row r="767" spans="1:18" ht="36.75" thickBot="1" x14ac:dyDescent="0.3">
      <c r="A767" s="82"/>
      <c r="B767" s="77"/>
      <c r="C767" s="41"/>
      <c r="D767" s="40"/>
      <c r="E767" s="41"/>
      <c r="F767" s="40"/>
      <c r="G767" s="41"/>
      <c r="H767" s="40"/>
      <c r="I767" s="36"/>
      <c r="J767" s="40"/>
      <c r="K767" s="36"/>
      <c r="L767" s="40"/>
      <c r="M767" s="36"/>
      <c r="N767" s="43"/>
      <c r="O767" s="44"/>
      <c r="P767" s="103" t="s">
        <v>3518</v>
      </c>
      <c r="Q767" s="73" t="s">
        <v>662</v>
      </c>
      <c r="R767" s="23"/>
    </row>
    <row r="768" spans="1:18" ht="36.75" thickBot="1" x14ac:dyDescent="0.3">
      <c r="A768" s="82"/>
      <c r="B768" s="77" t="s">
        <v>3825</v>
      </c>
      <c r="C768" s="41">
        <v>51194</v>
      </c>
      <c r="D768" s="40">
        <v>61546</v>
      </c>
      <c r="E768" s="41">
        <v>67155</v>
      </c>
      <c r="F768" s="40">
        <v>67155</v>
      </c>
      <c r="G768" s="41">
        <v>67155</v>
      </c>
      <c r="H768" s="40">
        <v>67155</v>
      </c>
      <c r="I768" s="36"/>
      <c r="J768" s="40"/>
      <c r="K768" s="36"/>
      <c r="L768" s="40"/>
      <c r="M768" s="36"/>
      <c r="N768" s="43">
        <v>398004.35305000003</v>
      </c>
      <c r="O768" s="44">
        <v>892146.25893999997</v>
      </c>
      <c r="P768" s="103" t="s">
        <v>3519</v>
      </c>
      <c r="Q768" s="73" t="s">
        <v>662</v>
      </c>
      <c r="R768" s="23"/>
    </row>
    <row r="769" spans="1:18" ht="36.75" thickBot="1" x14ac:dyDescent="0.3">
      <c r="A769" s="82"/>
      <c r="B769" s="77"/>
      <c r="C769" s="41"/>
      <c r="D769" s="40"/>
      <c r="E769" s="41"/>
      <c r="F769" s="40"/>
      <c r="G769" s="41"/>
      <c r="H769" s="40"/>
      <c r="I769" s="36"/>
      <c r="J769" s="40"/>
      <c r="K769" s="36"/>
      <c r="L769" s="40"/>
      <c r="M769" s="36"/>
      <c r="N769" s="43"/>
      <c r="O769" s="44"/>
      <c r="P769" s="103" t="s">
        <v>3520</v>
      </c>
      <c r="Q769" s="73" t="s">
        <v>662</v>
      </c>
      <c r="R769" s="23"/>
    </row>
    <row r="770" spans="1:18" ht="36.75" thickBot="1" x14ac:dyDescent="0.3">
      <c r="A770" s="82"/>
      <c r="B770" s="77"/>
      <c r="C770" s="41"/>
      <c r="D770" s="40"/>
      <c r="E770" s="41"/>
      <c r="F770" s="40"/>
      <c r="G770" s="41"/>
      <c r="H770" s="40"/>
      <c r="I770" s="36"/>
      <c r="J770" s="40"/>
      <c r="K770" s="36"/>
      <c r="L770" s="40"/>
      <c r="M770" s="36"/>
      <c r="N770" s="43"/>
      <c r="O770" s="44"/>
      <c r="P770" s="103" t="s">
        <v>3521</v>
      </c>
      <c r="Q770" s="73" t="s">
        <v>662</v>
      </c>
      <c r="R770" s="23"/>
    </row>
    <row r="771" spans="1:18" ht="24.75" thickBot="1" x14ac:dyDescent="0.3">
      <c r="A771" s="82"/>
      <c r="B771" s="77" t="s">
        <v>3826</v>
      </c>
      <c r="C771" s="41">
        <v>40574</v>
      </c>
      <c r="D771" s="40">
        <v>74377</v>
      </c>
      <c r="E771" s="41">
        <v>106961</v>
      </c>
      <c r="F771" s="40">
        <v>106961</v>
      </c>
      <c r="G771" s="41">
        <v>106961</v>
      </c>
      <c r="H771" s="40">
        <v>106961</v>
      </c>
      <c r="I771" s="36"/>
      <c r="J771" s="40"/>
      <c r="K771" s="36"/>
      <c r="L771" s="40"/>
      <c r="M771" s="36"/>
      <c r="N771" s="43">
        <v>989573.31319999998</v>
      </c>
      <c r="O771" s="44">
        <v>933399.02552000002</v>
      </c>
      <c r="P771" s="103" t="s">
        <v>3522</v>
      </c>
      <c r="Q771" s="73" t="s">
        <v>2049</v>
      </c>
      <c r="R771" s="23"/>
    </row>
    <row r="772" spans="1:18" ht="36.75" thickBot="1" x14ac:dyDescent="0.3">
      <c r="A772" s="82"/>
      <c r="B772" s="77" t="s">
        <v>3827</v>
      </c>
      <c r="C772" s="41">
        <v>98330</v>
      </c>
      <c r="D772" s="40">
        <v>195665</v>
      </c>
      <c r="E772" s="41">
        <v>267165</v>
      </c>
      <c r="F772" s="40">
        <v>267165</v>
      </c>
      <c r="G772" s="41">
        <v>267165</v>
      </c>
      <c r="H772" s="40">
        <v>267165</v>
      </c>
      <c r="I772" s="36"/>
      <c r="J772" s="40"/>
      <c r="K772" s="36"/>
      <c r="L772" s="40"/>
      <c r="M772" s="36"/>
      <c r="N772" s="43">
        <v>1587105.5390400002</v>
      </c>
      <c r="O772" s="44">
        <v>1505574.9813299996</v>
      </c>
      <c r="P772" s="103" t="s">
        <v>3523</v>
      </c>
      <c r="Q772" s="73" t="s">
        <v>107</v>
      </c>
      <c r="R772" s="23"/>
    </row>
    <row r="773" spans="1:18" ht="36.75" thickBot="1" x14ac:dyDescent="0.3">
      <c r="A773" s="82"/>
      <c r="B773" s="77"/>
      <c r="C773" s="41"/>
      <c r="D773" s="40"/>
      <c r="E773" s="41"/>
      <c r="F773" s="40"/>
      <c r="G773" s="41"/>
      <c r="H773" s="40"/>
      <c r="I773" s="36"/>
      <c r="J773" s="40"/>
      <c r="K773" s="36"/>
      <c r="L773" s="40"/>
      <c r="M773" s="36"/>
      <c r="N773" s="43"/>
      <c r="O773" s="44"/>
      <c r="P773" s="103" t="s">
        <v>3524</v>
      </c>
      <c r="Q773" s="73" t="s">
        <v>107</v>
      </c>
      <c r="R773" s="23"/>
    </row>
    <row r="774" spans="1:18" ht="36.75" thickBot="1" x14ac:dyDescent="0.3">
      <c r="A774" s="82"/>
      <c r="B774" s="77"/>
      <c r="C774" s="41"/>
      <c r="D774" s="40"/>
      <c r="E774" s="41"/>
      <c r="F774" s="40"/>
      <c r="G774" s="41"/>
      <c r="H774" s="40"/>
      <c r="I774" s="36"/>
      <c r="J774" s="40"/>
      <c r="K774" s="36"/>
      <c r="L774" s="40"/>
      <c r="M774" s="36"/>
      <c r="N774" s="43"/>
      <c r="O774" s="44"/>
      <c r="P774" s="103" t="s">
        <v>2050</v>
      </c>
      <c r="Q774" s="73" t="s">
        <v>107</v>
      </c>
      <c r="R774" s="23"/>
    </row>
    <row r="775" spans="1:18" ht="36.75" thickBot="1" x14ac:dyDescent="0.3">
      <c r="A775" s="82"/>
      <c r="B775" s="77"/>
      <c r="C775" s="41"/>
      <c r="D775" s="40"/>
      <c r="E775" s="41"/>
      <c r="F775" s="40"/>
      <c r="G775" s="41"/>
      <c r="H775" s="40"/>
      <c r="I775" s="36"/>
      <c r="J775" s="40"/>
      <c r="K775" s="36"/>
      <c r="L775" s="40"/>
      <c r="M775" s="36"/>
      <c r="N775" s="43"/>
      <c r="O775" s="44"/>
      <c r="P775" s="103" t="s">
        <v>3525</v>
      </c>
      <c r="Q775" s="73" t="s">
        <v>2051</v>
      </c>
      <c r="R775" s="23"/>
    </row>
    <row r="776" spans="1:18" ht="24.75" thickBot="1" x14ac:dyDescent="0.3">
      <c r="A776" s="82"/>
      <c r="B776" s="77" t="s">
        <v>3828</v>
      </c>
      <c r="C776" s="41">
        <v>35965</v>
      </c>
      <c r="D776" s="40">
        <v>60208</v>
      </c>
      <c r="E776" s="41">
        <v>81794</v>
      </c>
      <c r="F776" s="40">
        <v>81794</v>
      </c>
      <c r="G776" s="41">
        <v>81794</v>
      </c>
      <c r="H776" s="40">
        <v>81794</v>
      </c>
      <c r="I776" s="36"/>
      <c r="J776" s="40"/>
      <c r="K776" s="36"/>
      <c r="L776" s="40"/>
      <c r="M776" s="36"/>
      <c r="N776" s="43">
        <v>751357.46317999996</v>
      </c>
      <c r="O776" s="44">
        <v>778326.4839300001</v>
      </c>
      <c r="P776" s="103" t="s">
        <v>3526</v>
      </c>
      <c r="Q776" s="73" t="s">
        <v>2052</v>
      </c>
      <c r="R776" s="23"/>
    </row>
    <row r="777" spans="1:18" ht="36.75" thickBot="1" x14ac:dyDescent="0.3">
      <c r="A777" s="82"/>
      <c r="B777" s="77" t="s">
        <v>3829</v>
      </c>
      <c r="C777" s="41">
        <v>27982</v>
      </c>
      <c r="D777" s="40">
        <v>74701</v>
      </c>
      <c r="E777" s="41">
        <v>116074</v>
      </c>
      <c r="F777" s="40">
        <v>116074</v>
      </c>
      <c r="G777" s="41">
        <v>116074</v>
      </c>
      <c r="H777" s="40">
        <v>116074</v>
      </c>
      <c r="I777" s="36"/>
      <c r="J777" s="40"/>
      <c r="K777" s="36"/>
      <c r="L777" s="40"/>
      <c r="M777" s="36"/>
      <c r="N777" s="43">
        <v>978549.08402000007</v>
      </c>
      <c r="O777" s="44">
        <v>960186.83796999988</v>
      </c>
      <c r="P777" s="103" t="s">
        <v>3527</v>
      </c>
      <c r="Q777" s="73" t="s">
        <v>663</v>
      </c>
      <c r="R777" s="23"/>
    </row>
    <row r="778" spans="1:18" ht="36.75" thickBot="1" x14ac:dyDescent="0.3">
      <c r="A778" s="82"/>
      <c r="B778" s="77" t="s">
        <v>3830</v>
      </c>
      <c r="C778" s="41">
        <v>20688</v>
      </c>
      <c r="D778" s="40">
        <v>35986</v>
      </c>
      <c r="E778" s="41">
        <v>63674</v>
      </c>
      <c r="F778" s="40">
        <v>63674</v>
      </c>
      <c r="G778" s="41">
        <v>63674</v>
      </c>
      <c r="H778" s="40">
        <v>63674</v>
      </c>
      <c r="I778" s="36"/>
      <c r="J778" s="40"/>
      <c r="K778" s="36"/>
      <c r="L778" s="40"/>
      <c r="M778" s="36"/>
      <c r="N778" s="43">
        <v>132178.56099</v>
      </c>
      <c r="O778" s="44">
        <v>153292.55201999997</v>
      </c>
      <c r="P778" s="103" t="s">
        <v>3528</v>
      </c>
      <c r="Q778" s="73" t="s">
        <v>664</v>
      </c>
      <c r="R778" s="23"/>
    </row>
    <row r="779" spans="1:18" ht="36.75" thickBot="1" x14ac:dyDescent="0.3">
      <c r="A779" s="82"/>
      <c r="B779" s="77"/>
      <c r="C779" s="41"/>
      <c r="D779" s="40"/>
      <c r="E779" s="41"/>
      <c r="F779" s="40"/>
      <c r="G779" s="41"/>
      <c r="H779" s="40"/>
      <c r="I779" s="36"/>
      <c r="J779" s="40"/>
      <c r="K779" s="36"/>
      <c r="L779" s="40"/>
      <c r="M779" s="36"/>
      <c r="N779" s="43"/>
      <c r="O779" s="44"/>
      <c r="P779" s="103" t="s">
        <v>3529</v>
      </c>
      <c r="Q779" s="73" t="s">
        <v>664</v>
      </c>
      <c r="R779" s="23"/>
    </row>
    <row r="780" spans="1:18" ht="48.75" thickBot="1" x14ac:dyDescent="0.3">
      <c r="A780" s="82"/>
      <c r="B780" s="77"/>
      <c r="C780" s="41"/>
      <c r="D780" s="40"/>
      <c r="E780" s="41"/>
      <c r="F780" s="40"/>
      <c r="G780" s="41"/>
      <c r="H780" s="40"/>
      <c r="I780" s="36"/>
      <c r="J780" s="40"/>
      <c r="K780" s="36"/>
      <c r="L780" s="40"/>
      <c r="M780" s="36"/>
      <c r="N780" s="43"/>
      <c r="O780" s="44"/>
      <c r="P780" s="103" t="s">
        <v>3530</v>
      </c>
      <c r="Q780" s="73" t="s">
        <v>664</v>
      </c>
      <c r="R780" s="23"/>
    </row>
    <row r="781" spans="1:18" ht="24.75" thickBot="1" x14ac:dyDescent="0.3">
      <c r="A781" s="82"/>
      <c r="B781" s="77" t="s">
        <v>3831</v>
      </c>
      <c r="C781" s="41">
        <v>38988</v>
      </c>
      <c r="D781" s="40">
        <v>49767</v>
      </c>
      <c r="E781" s="41">
        <v>62824</v>
      </c>
      <c r="F781" s="40">
        <v>62824</v>
      </c>
      <c r="G781" s="41">
        <v>62824</v>
      </c>
      <c r="H781" s="40">
        <v>62824</v>
      </c>
      <c r="I781" s="36"/>
      <c r="J781" s="40"/>
      <c r="K781" s="36"/>
      <c r="L781" s="40"/>
      <c r="M781" s="36"/>
      <c r="N781" s="43">
        <v>484026.14539999998</v>
      </c>
      <c r="O781" s="44">
        <v>483012.05742999999</v>
      </c>
      <c r="P781" s="103" t="s">
        <v>3531</v>
      </c>
      <c r="Q781" s="73" t="s">
        <v>665</v>
      </c>
      <c r="R781" s="23"/>
    </row>
    <row r="782" spans="1:18" ht="24.75" thickBot="1" x14ac:dyDescent="0.3">
      <c r="A782" s="82"/>
      <c r="B782" s="77"/>
      <c r="C782" s="41"/>
      <c r="D782" s="40"/>
      <c r="E782" s="41"/>
      <c r="F782" s="40"/>
      <c r="G782" s="41"/>
      <c r="H782" s="40"/>
      <c r="I782" s="36"/>
      <c r="J782" s="40"/>
      <c r="K782" s="36"/>
      <c r="L782" s="40"/>
      <c r="M782" s="36"/>
      <c r="N782" s="43"/>
      <c r="O782" s="44"/>
      <c r="P782" s="103" t="s">
        <v>3532</v>
      </c>
      <c r="Q782" s="73" t="s">
        <v>665</v>
      </c>
      <c r="R782" s="23"/>
    </row>
    <row r="783" spans="1:18" ht="45" customHeight="1" thickBot="1" x14ac:dyDescent="0.3">
      <c r="A783" s="82"/>
      <c r="B783" s="77"/>
      <c r="C783" s="41"/>
      <c r="D783" s="40"/>
      <c r="E783" s="41"/>
      <c r="F783" s="40"/>
      <c r="G783" s="41"/>
      <c r="H783" s="40"/>
      <c r="I783" s="36"/>
      <c r="J783" s="40"/>
      <c r="K783" s="36"/>
      <c r="L783" s="40"/>
      <c r="M783" s="36"/>
      <c r="N783" s="43"/>
      <c r="O783" s="44"/>
      <c r="P783" s="103" t="s">
        <v>3533</v>
      </c>
      <c r="Q783" s="73" t="s">
        <v>2053</v>
      </c>
      <c r="R783" s="23"/>
    </row>
    <row r="784" spans="1:18" ht="16.5" thickBot="1" x14ac:dyDescent="0.3">
      <c r="A784" s="82"/>
      <c r="B784" s="77" t="s">
        <v>3832</v>
      </c>
      <c r="C784" s="41">
        <v>460</v>
      </c>
      <c r="D784" s="40">
        <v>44960</v>
      </c>
      <c r="E784" s="41">
        <v>109169</v>
      </c>
      <c r="F784" s="40">
        <v>109169</v>
      </c>
      <c r="G784" s="41">
        <v>109169</v>
      </c>
      <c r="H784" s="40">
        <v>109169</v>
      </c>
      <c r="I784" s="36"/>
      <c r="J784" s="40"/>
      <c r="K784" s="36"/>
      <c r="L784" s="40"/>
      <c r="M784" s="36"/>
      <c r="N784" s="43">
        <v>821292.43528000009</v>
      </c>
      <c r="O784" s="44">
        <v>792711.39084999973</v>
      </c>
      <c r="P784" s="110" t="s">
        <v>3534</v>
      </c>
      <c r="Q784" s="73" t="s">
        <v>667</v>
      </c>
      <c r="R784" s="23"/>
    </row>
    <row r="785" spans="1:18" ht="16.5" thickBot="1" x14ac:dyDescent="0.3">
      <c r="A785" s="82"/>
      <c r="B785" s="77"/>
      <c r="C785" s="41"/>
      <c r="D785" s="40"/>
      <c r="E785" s="41"/>
      <c r="F785" s="40"/>
      <c r="G785" s="41"/>
      <c r="H785" s="40"/>
      <c r="I785" s="36"/>
      <c r="J785" s="40"/>
      <c r="K785" s="36"/>
      <c r="L785" s="40"/>
      <c r="M785" s="36"/>
      <c r="N785" s="43"/>
      <c r="O785" s="44"/>
      <c r="P785" s="103" t="s">
        <v>3535</v>
      </c>
      <c r="Q785" s="73" t="s">
        <v>667</v>
      </c>
      <c r="R785" s="23"/>
    </row>
    <row r="786" spans="1:18" ht="16.5" thickBot="1" x14ac:dyDescent="0.3">
      <c r="A786" s="82"/>
      <c r="B786" s="77"/>
      <c r="C786" s="41"/>
      <c r="D786" s="40"/>
      <c r="E786" s="41"/>
      <c r="F786" s="40"/>
      <c r="G786" s="41"/>
      <c r="H786" s="40"/>
      <c r="I786" s="36"/>
      <c r="J786" s="40"/>
      <c r="K786" s="36"/>
      <c r="L786" s="40"/>
      <c r="M786" s="36"/>
      <c r="N786" s="43"/>
      <c r="O786" s="44"/>
      <c r="P786" s="103" t="s">
        <v>3536</v>
      </c>
      <c r="Q786" s="73" t="s">
        <v>667</v>
      </c>
      <c r="R786" s="23"/>
    </row>
    <row r="787" spans="1:18" ht="24.75" thickBot="1" x14ac:dyDescent="0.3">
      <c r="A787" s="82"/>
      <c r="B787" s="77"/>
      <c r="C787" s="41"/>
      <c r="D787" s="40"/>
      <c r="E787" s="41"/>
      <c r="F787" s="40"/>
      <c r="G787" s="41"/>
      <c r="H787" s="40"/>
      <c r="I787" s="36"/>
      <c r="J787" s="40"/>
      <c r="K787" s="36"/>
      <c r="L787" s="40"/>
      <c r="M787" s="36"/>
      <c r="N787" s="43"/>
      <c r="O787" s="44"/>
      <c r="P787" s="103" t="s">
        <v>3537</v>
      </c>
      <c r="Q787" s="73" t="s">
        <v>667</v>
      </c>
      <c r="R787" s="23"/>
    </row>
    <row r="788" spans="1:18" ht="37.5" customHeight="1" thickBot="1" x14ac:dyDescent="0.3">
      <c r="A788" s="82"/>
      <c r="B788" s="77" t="s">
        <v>3833</v>
      </c>
      <c r="C788" s="41">
        <v>545</v>
      </c>
      <c r="D788" s="40">
        <v>5427</v>
      </c>
      <c r="E788" s="41">
        <v>13658</v>
      </c>
      <c r="F788" s="40">
        <v>13658</v>
      </c>
      <c r="G788" s="41">
        <v>13658</v>
      </c>
      <c r="H788" s="40">
        <v>13658</v>
      </c>
      <c r="I788" s="36"/>
      <c r="J788" s="40"/>
      <c r="K788" s="36"/>
      <c r="L788" s="40"/>
      <c r="M788" s="36"/>
      <c r="N788" s="43">
        <v>224828.30515</v>
      </c>
      <c r="O788" s="44">
        <v>146754.74524000002</v>
      </c>
      <c r="P788" s="103" t="s">
        <v>3538</v>
      </c>
      <c r="Q788" s="73" t="s">
        <v>668</v>
      </c>
      <c r="R788" s="23"/>
    </row>
    <row r="789" spans="1:18" ht="24.75" thickBot="1" x14ac:dyDescent="0.3">
      <c r="A789" s="82"/>
      <c r="B789" s="77"/>
      <c r="C789" s="41"/>
      <c r="D789" s="40"/>
      <c r="E789" s="41"/>
      <c r="F789" s="40"/>
      <c r="G789" s="41"/>
      <c r="H789" s="40"/>
      <c r="I789" s="36"/>
      <c r="J789" s="40"/>
      <c r="K789" s="36"/>
      <c r="L789" s="40"/>
      <c r="M789" s="36"/>
      <c r="N789" s="43"/>
      <c r="O789" s="44"/>
      <c r="P789" s="103" t="s">
        <v>3539</v>
      </c>
      <c r="Q789" s="73" t="s">
        <v>669</v>
      </c>
      <c r="R789" s="23"/>
    </row>
    <row r="790" spans="1:18" ht="24.75" thickBot="1" x14ac:dyDescent="0.3">
      <c r="A790" s="82"/>
      <c r="B790" s="77"/>
      <c r="C790" s="41"/>
      <c r="D790" s="40"/>
      <c r="E790" s="41"/>
      <c r="F790" s="40"/>
      <c r="G790" s="41"/>
      <c r="H790" s="40"/>
      <c r="I790" s="36"/>
      <c r="J790" s="40"/>
      <c r="K790" s="36"/>
      <c r="L790" s="40"/>
      <c r="M790" s="36"/>
      <c r="N790" s="43"/>
      <c r="O790" s="44"/>
      <c r="P790" s="103" t="s">
        <v>3540</v>
      </c>
      <c r="Q790" s="73" t="s">
        <v>664</v>
      </c>
      <c r="R790" s="23"/>
    </row>
    <row r="791" spans="1:18" ht="36.75" thickBot="1" x14ac:dyDescent="0.3">
      <c r="A791" s="82"/>
      <c r="B791" s="77" t="s">
        <v>3834</v>
      </c>
      <c r="C791" s="41">
        <v>1012</v>
      </c>
      <c r="D791" s="40">
        <v>18525</v>
      </c>
      <c r="E791" s="41">
        <v>42662</v>
      </c>
      <c r="F791" s="40">
        <v>42662</v>
      </c>
      <c r="G791" s="41">
        <v>42662</v>
      </c>
      <c r="H791" s="40">
        <v>42662</v>
      </c>
      <c r="I791" s="36"/>
      <c r="J791" s="40"/>
      <c r="K791" s="36"/>
      <c r="L791" s="40"/>
      <c r="M791" s="36"/>
      <c r="N791" s="43">
        <v>524267.01544999995</v>
      </c>
      <c r="O791" s="44">
        <v>492081.12599000003</v>
      </c>
      <c r="P791" s="103" t="s">
        <v>3541</v>
      </c>
      <c r="Q791" s="73" t="s">
        <v>670</v>
      </c>
      <c r="R791" s="23"/>
    </row>
    <row r="792" spans="1:18" ht="24.75" thickBot="1" x14ac:dyDescent="0.3">
      <c r="A792" s="82"/>
      <c r="B792" s="77"/>
      <c r="C792" s="41"/>
      <c r="D792" s="40"/>
      <c r="E792" s="41"/>
      <c r="F792" s="40"/>
      <c r="G792" s="41"/>
      <c r="H792" s="40"/>
      <c r="I792" s="36"/>
      <c r="J792" s="40"/>
      <c r="K792" s="36"/>
      <c r="L792" s="40"/>
      <c r="M792" s="36"/>
      <c r="N792" s="43"/>
      <c r="O792" s="44"/>
      <c r="P792" s="103" t="s">
        <v>3542</v>
      </c>
      <c r="Q792" s="73" t="s">
        <v>670</v>
      </c>
      <c r="R792" s="23"/>
    </row>
    <row r="793" spans="1:18" ht="24.75" thickBot="1" x14ac:dyDescent="0.3">
      <c r="A793" s="82"/>
      <c r="B793" s="77"/>
      <c r="C793" s="41"/>
      <c r="D793" s="40"/>
      <c r="E793" s="41"/>
      <c r="F793" s="40"/>
      <c r="G793" s="41"/>
      <c r="H793" s="40"/>
      <c r="I793" s="36"/>
      <c r="J793" s="40"/>
      <c r="K793" s="36"/>
      <c r="L793" s="40"/>
      <c r="M793" s="36"/>
      <c r="N793" s="43"/>
      <c r="O793" s="44"/>
      <c r="P793" s="103" t="s">
        <v>3543</v>
      </c>
      <c r="Q793" s="73" t="s">
        <v>670</v>
      </c>
      <c r="R793" s="23"/>
    </row>
    <row r="794" spans="1:18" ht="24.75" thickBot="1" x14ac:dyDescent="0.3">
      <c r="A794" s="82"/>
      <c r="B794" s="77" t="s">
        <v>3835</v>
      </c>
      <c r="C794" s="41">
        <v>590</v>
      </c>
      <c r="D794" s="40">
        <v>3778</v>
      </c>
      <c r="E794" s="41">
        <v>6011</v>
      </c>
      <c r="F794" s="40">
        <v>6011</v>
      </c>
      <c r="G794" s="41">
        <v>6011</v>
      </c>
      <c r="H794" s="40">
        <v>6011</v>
      </c>
      <c r="I794" s="36"/>
      <c r="J794" s="40"/>
      <c r="K794" s="36"/>
      <c r="L794" s="40"/>
      <c r="M794" s="36"/>
      <c r="N794" s="43">
        <v>181242.26243</v>
      </c>
      <c r="O794" s="44">
        <v>182498.60070000001</v>
      </c>
      <c r="P794" s="103" t="s">
        <v>3544</v>
      </c>
      <c r="Q794" s="73" t="s">
        <v>662</v>
      </c>
      <c r="R794" s="23"/>
    </row>
    <row r="795" spans="1:18" ht="16.5" thickBot="1" x14ac:dyDescent="0.3">
      <c r="A795" s="82"/>
      <c r="B795" s="77" t="s">
        <v>3836</v>
      </c>
      <c r="C795" s="41">
        <v>193</v>
      </c>
      <c r="D795" s="40">
        <v>5882</v>
      </c>
      <c r="E795" s="41">
        <v>15954</v>
      </c>
      <c r="F795" s="40">
        <v>15954</v>
      </c>
      <c r="G795" s="41">
        <v>15954</v>
      </c>
      <c r="H795" s="40">
        <v>15954</v>
      </c>
      <c r="I795" s="36"/>
      <c r="J795" s="40"/>
      <c r="K795" s="36"/>
      <c r="L795" s="40"/>
      <c r="M795" s="36"/>
      <c r="N795" s="43">
        <v>31786.937480000004</v>
      </c>
      <c r="O795" s="44">
        <v>40552.360150000008</v>
      </c>
      <c r="P795" s="103" t="s">
        <v>3545</v>
      </c>
      <c r="Q795" s="73" t="s">
        <v>664</v>
      </c>
      <c r="R795" s="23"/>
    </row>
    <row r="796" spans="1:18" ht="36.75" thickBot="1" x14ac:dyDescent="0.3">
      <c r="A796" s="82"/>
      <c r="B796" s="77"/>
      <c r="C796" s="41"/>
      <c r="D796" s="40"/>
      <c r="E796" s="41"/>
      <c r="F796" s="40"/>
      <c r="G796" s="41"/>
      <c r="H796" s="40"/>
      <c r="I796" s="36"/>
      <c r="J796" s="40"/>
      <c r="K796" s="36"/>
      <c r="L796" s="40"/>
      <c r="M796" s="36"/>
      <c r="N796" s="43"/>
      <c r="O796" s="44"/>
      <c r="P796" s="103" t="s">
        <v>3546</v>
      </c>
      <c r="Q796" s="73" t="s">
        <v>2054</v>
      </c>
      <c r="R796" s="23"/>
    </row>
    <row r="797" spans="1:18" ht="36.75" thickBot="1" x14ac:dyDescent="0.3">
      <c r="A797" s="82"/>
      <c r="B797" s="77"/>
      <c r="C797" s="41"/>
      <c r="D797" s="40"/>
      <c r="E797" s="41"/>
      <c r="F797" s="40"/>
      <c r="G797" s="41"/>
      <c r="H797" s="40"/>
      <c r="I797" s="36"/>
      <c r="J797" s="40"/>
      <c r="K797" s="36"/>
      <c r="L797" s="40"/>
      <c r="M797" s="36"/>
      <c r="N797" s="43"/>
      <c r="O797" s="44"/>
      <c r="P797" s="103" t="s">
        <v>3547</v>
      </c>
      <c r="Q797" s="73" t="s">
        <v>2055</v>
      </c>
      <c r="R797" s="23"/>
    </row>
    <row r="798" spans="1:18" ht="24.75" thickBot="1" x14ac:dyDescent="0.3">
      <c r="A798" s="82"/>
      <c r="B798" s="77" t="s">
        <v>3837</v>
      </c>
      <c r="C798" s="41">
        <v>1</v>
      </c>
      <c r="D798" s="40">
        <v>138</v>
      </c>
      <c r="E798" s="41">
        <v>517</v>
      </c>
      <c r="F798" s="40">
        <v>517</v>
      </c>
      <c r="G798" s="41">
        <v>517</v>
      </c>
      <c r="H798" s="40">
        <v>517</v>
      </c>
      <c r="I798" s="36"/>
      <c r="J798" s="40"/>
      <c r="K798" s="36"/>
      <c r="L798" s="40"/>
      <c r="M798" s="36"/>
      <c r="N798" s="43">
        <v>1323.0445299999999</v>
      </c>
      <c r="O798" s="44">
        <v>11949.030670000002</v>
      </c>
      <c r="P798" s="103" t="s">
        <v>3548</v>
      </c>
      <c r="Q798" s="73" t="s">
        <v>664</v>
      </c>
      <c r="R798" s="23"/>
    </row>
    <row r="799" spans="1:18" ht="24.75" thickBot="1" x14ac:dyDescent="0.3">
      <c r="A799" s="82"/>
      <c r="B799" s="77"/>
      <c r="C799" s="41"/>
      <c r="D799" s="40"/>
      <c r="E799" s="41"/>
      <c r="F799" s="40"/>
      <c r="G799" s="41"/>
      <c r="H799" s="40"/>
      <c r="I799" s="36"/>
      <c r="J799" s="40"/>
      <c r="K799" s="36"/>
      <c r="L799" s="40"/>
      <c r="M799" s="36"/>
      <c r="N799" s="43"/>
      <c r="O799" s="44"/>
      <c r="P799" s="103" t="s">
        <v>3549</v>
      </c>
      <c r="Q799" s="73" t="s">
        <v>2055</v>
      </c>
      <c r="R799" s="23"/>
    </row>
    <row r="800" spans="1:18" ht="16.5" thickBot="1" x14ac:dyDescent="0.3">
      <c r="A800" s="82"/>
      <c r="B800" s="75" t="s">
        <v>1122</v>
      </c>
      <c r="C800" s="41">
        <v>1645</v>
      </c>
      <c r="D800" s="40">
        <v>41448</v>
      </c>
      <c r="E800" s="41">
        <v>118496</v>
      </c>
      <c r="F800" s="40">
        <v>118496</v>
      </c>
      <c r="G800" s="41">
        <v>118496</v>
      </c>
      <c r="H800" s="40">
        <v>118496</v>
      </c>
      <c r="I800" s="36"/>
      <c r="J800" s="40"/>
      <c r="K800" s="36"/>
      <c r="L800" s="40"/>
      <c r="M800" s="36"/>
      <c r="N800" s="43">
        <v>648435.4458499999</v>
      </c>
      <c r="O800" s="44">
        <v>507238.03322000004</v>
      </c>
      <c r="P800" s="69" t="s">
        <v>2422</v>
      </c>
      <c r="Q800" s="99" t="s">
        <v>2422</v>
      </c>
      <c r="R800" s="23"/>
    </row>
    <row r="801" spans="1:18" ht="16.5" customHeight="1" thickBot="1" x14ac:dyDescent="0.3">
      <c r="A801" s="147" t="s">
        <v>3906</v>
      </c>
      <c r="B801" s="148"/>
      <c r="C801" s="143" t="s">
        <v>3903</v>
      </c>
      <c r="D801" s="143"/>
      <c r="E801" s="143"/>
      <c r="F801" s="143"/>
      <c r="G801" s="143"/>
      <c r="H801" s="143"/>
      <c r="I801" s="156" t="s">
        <v>3903</v>
      </c>
      <c r="J801" s="156"/>
      <c r="K801" s="156"/>
      <c r="L801" s="156"/>
      <c r="M801" s="156"/>
      <c r="N801" s="6">
        <v>148159.35008999999</v>
      </c>
      <c r="O801" s="116" t="s">
        <v>1160</v>
      </c>
      <c r="P801" s="98"/>
      <c r="Q801" s="98"/>
      <c r="R801" s="4"/>
    </row>
    <row r="802" spans="1:18" ht="16.5" thickBot="1" x14ac:dyDescent="0.3">
      <c r="A802" s="82"/>
      <c r="B802" s="77" t="s">
        <v>3907</v>
      </c>
      <c r="C802" s="41"/>
      <c r="D802" s="40"/>
      <c r="E802" s="41"/>
      <c r="F802" s="40"/>
      <c r="G802" s="41"/>
      <c r="H802" s="40"/>
      <c r="I802" s="36"/>
      <c r="J802" s="40"/>
      <c r="K802" s="36"/>
      <c r="L802" s="40"/>
      <c r="M802" s="36"/>
      <c r="N802" s="43"/>
      <c r="O802" s="44"/>
      <c r="P802" s="69" t="s">
        <v>2420</v>
      </c>
      <c r="Q802" s="118" t="s">
        <v>2420</v>
      </c>
      <c r="R802" s="23"/>
    </row>
    <row r="803" spans="1:18" ht="16.5" thickBot="1" x14ac:dyDescent="0.3">
      <c r="A803" s="82"/>
      <c r="B803" s="77" t="s">
        <v>3908</v>
      </c>
      <c r="C803" s="41"/>
      <c r="D803" s="40"/>
      <c r="E803" s="41"/>
      <c r="F803" s="40"/>
      <c r="G803" s="41"/>
      <c r="H803" s="40"/>
      <c r="I803" s="36"/>
      <c r="J803" s="40"/>
      <c r="K803" s="36"/>
      <c r="L803" s="40"/>
      <c r="M803" s="36"/>
      <c r="N803" s="43"/>
      <c r="O803" s="44"/>
      <c r="P803" s="69" t="s">
        <v>2420</v>
      </c>
      <c r="Q803" s="118" t="s">
        <v>2420</v>
      </c>
      <c r="R803" s="23"/>
    </row>
    <row r="804" spans="1:18" ht="16.5" customHeight="1" thickBot="1" x14ac:dyDescent="0.3">
      <c r="A804" s="147" t="s">
        <v>2056</v>
      </c>
      <c r="B804" s="148"/>
      <c r="C804" s="6">
        <f>SUM(C805:C822)</f>
        <v>72824</v>
      </c>
      <c r="D804" s="6">
        <f t="shared" ref="D804:H804" si="42">SUM(D805:D822)</f>
        <v>89731</v>
      </c>
      <c r="E804" s="6">
        <f t="shared" si="42"/>
        <v>111993</v>
      </c>
      <c r="F804" s="6">
        <f t="shared" si="42"/>
        <v>111993</v>
      </c>
      <c r="G804" s="6">
        <f t="shared" si="42"/>
        <v>111993</v>
      </c>
      <c r="H804" s="6">
        <f t="shared" si="42"/>
        <v>111993</v>
      </c>
      <c r="I804" s="156" t="s">
        <v>3903</v>
      </c>
      <c r="J804" s="156"/>
      <c r="K804" s="156"/>
      <c r="L804" s="156"/>
      <c r="M804" s="156"/>
      <c r="N804" s="6">
        <f>SUM(N805:N822)</f>
        <v>1190260.72166</v>
      </c>
      <c r="O804" s="6">
        <v>1069573.3427800001</v>
      </c>
      <c r="P804" s="98"/>
      <c r="Q804" s="98"/>
      <c r="R804" s="4"/>
    </row>
    <row r="805" spans="1:18" ht="60" customHeight="1" thickBot="1" x14ac:dyDescent="0.3">
      <c r="A805" s="82"/>
      <c r="B805" s="77" t="s">
        <v>3838</v>
      </c>
      <c r="C805" s="41">
        <v>269</v>
      </c>
      <c r="D805" s="40">
        <v>316</v>
      </c>
      <c r="E805" s="41">
        <v>606</v>
      </c>
      <c r="F805" s="40">
        <v>606</v>
      </c>
      <c r="G805" s="41">
        <v>606</v>
      </c>
      <c r="H805" s="40">
        <v>606</v>
      </c>
      <c r="I805" s="36"/>
      <c r="J805" s="40"/>
      <c r="K805" s="36"/>
      <c r="L805" s="40"/>
      <c r="M805" s="36"/>
      <c r="N805" s="40">
        <v>20440.216389999998</v>
      </c>
      <c r="O805" s="121" t="s">
        <v>1160</v>
      </c>
      <c r="P805" s="103" t="s">
        <v>2057</v>
      </c>
      <c r="Q805" s="73" t="s">
        <v>2058</v>
      </c>
      <c r="R805" s="23"/>
    </row>
    <row r="806" spans="1:18" ht="16.5" thickBot="1" x14ac:dyDescent="0.3">
      <c r="A806" s="82"/>
      <c r="B806" s="77"/>
      <c r="C806" s="41"/>
      <c r="D806" s="40"/>
      <c r="E806" s="41"/>
      <c r="F806" s="40"/>
      <c r="G806" s="41"/>
      <c r="H806" s="40"/>
      <c r="I806" s="36"/>
      <c r="J806" s="40"/>
      <c r="K806" s="36"/>
      <c r="L806" s="40"/>
      <c r="M806" s="36"/>
      <c r="N806" s="54"/>
      <c r="O806" s="44"/>
      <c r="P806" s="103" t="s">
        <v>2059</v>
      </c>
      <c r="Q806" s="73" t="s">
        <v>2058</v>
      </c>
      <c r="R806" s="23"/>
    </row>
    <row r="807" spans="1:18" ht="32.25" thickBot="1" x14ac:dyDescent="0.3">
      <c r="A807" s="82"/>
      <c r="B807" s="77" t="s">
        <v>3839</v>
      </c>
      <c r="C807" s="41">
        <v>4297</v>
      </c>
      <c r="D807" s="40">
        <v>6570</v>
      </c>
      <c r="E807" s="41">
        <v>7914</v>
      </c>
      <c r="F807" s="40">
        <v>7914</v>
      </c>
      <c r="G807" s="41">
        <v>7914</v>
      </c>
      <c r="H807" s="40">
        <v>7914</v>
      </c>
      <c r="I807" s="36"/>
      <c r="J807" s="40"/>
      <c r="K807" s="36"/>
      <c r="L807" s="40"/>
      <c r="M807" s="36"/>
      <c r="N807" s="40">
        <v>30495.95896</v>
      </c>
      <c r="O807" s="121" t="s">
        <v>1160</v>
      </c>
      <c r="P807" s="103" t="s">
        <v>2060</v>
      </c>
      <c r="Q807" s="73" t="s">
        <v>2063</v>
      </c>
      <c r="R807" s="23"/>
    </row>
    <row r="808" spans="1:18" ht="60.75" thickBot="1" x14ac:dyDescent="0.3">
      <c r="A808" s="82"/>
      <c r="B808" s="77"/>
      <c r="C808" s="41"/>
      <c r="D808" s="40"/>
      <c r="E808" s="41"/>
      <c r="F808" s="40"/>
      <c r="G808" s="41"/>
      <c r="H808" s="40"/>
      <c r="I808" s="36"/>
      <c r="J808" s="40"/>
      <c r="K808" s="36"/>
      <c r="L808" s="40"/>
      <c r="M808" s="36"/>
      <c r="N808" s="54"/>
      <c r="O808" s="44"/>
      <c r="P808" s="103" t="s">
        <v>2061</v>
      </c>
      <c r="Q808" s="73" t="s">
        <v>2058</v>
      </c>
      <c r="R808" s="23"/>
    </row>
    <row r="809" spans="1:18" ht="36.75" thickBot="1" x14ac:dyDescent="0.3">
      <c r="A809" s="82"/>
      <c r="B809" s="77"/>
      <c r="C809" s="41"/>
      <c r="D809" s="40"/>
      <c r="E809" s="41"/>
      <c r="F809" s="40"/>
      <c r="G809" s="41"/>
      <c r="H809" s="40"/>
      <c r="I809" s="36"/>
      <c r="J809" s="40"/>
      <c r="K809" s="36"/>
      <c r="L809" s="40"/>
      <c r="M809" s="36"/>
      <c r="N809" s="54"/>
      <c r="O809" s="44"/>
      <c r="P809" s="103" t="s">
        <v>2062</v>
      </c>
      <c r="Q809" s="73" t="s">
        <v>2063</v>
      </c>
      <c r="R809" s="23"/>
    </row>
    <row r="810" spans="1:18" ht="32.25" thickBot="1" x14ac:dyDescent="0.3">
      <c r="A810" s="82"/>
      <c r="B810" s="77" t="s">
        <v>3840</v>
      </c>
      <c r="C810" s="41">
        <v>3678</v>
      </c>
      <c r="D810" s="40">
        <v>11649</v>
      </c>
      <c r="E810" s="41">
        <v>14361</v>
      </c>
      <c r="F810" s="40">
        <v>14361</v>
      </c>
      <c r="G810" s="41">
        <v>14361</v>
      </c>
      <c r="H810" s="40">
        <v>14361</v>
      </c>
      <c r="I810" s="36"/>
      <c r="J810" s="40"/>
      <c r="K810" s="36"/>
      <c r="L810" s="40"/>
      <c r="M810" s="36"/>
      <c r="N810" s="40">
        <v>23399.147909999996</v>
      </c>
      <c r="O810" s="121" t="s">
        <v>1160</v>
      </c>
      <c r="P810" s="103" t="s">
        <v>2064</v>
      </c>
      <c r="Q810" s="73" t="s">
        <v>2058</v>
      </c>
      <c r="R810" s="23"/>
    </row>
    <row r="811" spans="1:18" ht="34.5" customHeight="1" thickBot="1" x14ac:dyDescent="0.3">
      <c r="A811" s="82"/>
      <c r="B811" s="77" t="s">
        <v>3841</v>
      </c>
      <c r="C811" s="41">
        <v>0</v>
      </c>
      <c r="D811" s="40">
        <v>0</v>
      </c>
      <c r="E811" s="41">
        <v>0</v>
      </c>
      <c r="F811" s="40">
        <v>0</v>
      </c>
      <c r="G811" s="41">
        <v>0</v>
      </c>
      <c r="H811" s="40">
        <v>0</v>
      </c>
      <c r="I811" s="36"/>
      <c r="J811" s="40"/>
      <c r="K811" s="36"/>
      <c r="L811" s="40"/>
      <c r="M811" s="36"/>
      <c r="N811" s="40">
        <v>374843.31496999995</v>
      </c>
      <c r="O811" s="121" t="s">
        <v>1160</v>
      </c>
      <c r="P811" s="103" t="s">
        <v>2065</v>
      </c>
      <c r="Q811" s="73" t="s">
        <v>2066</v>
      </c>
      <c r="R811" s="23"/>
    </row>
    <row r="812" spans="1:18" ht="60.75" thickBot="1" x14ac:dyDescent="0.3">
      <c r="A812" s="82"/>
      <c r="B812" s="77" t="s">
        <v>3842</v>
      </c>
      <c r="C812" s="41">
        <v>47727</v>
      </c>
      <c r="D812" s="40">
        <v>48779</v>
      </c>
      <c r="E812" s="41">
        <v>49345</v>
      </c>
      <c r="F812" s="40">
        <v>49345</v>
      </c>
      <c r="G812" s="41">
        <v>49345</v>
      </c>
      <c r="H812" s="40">
        <v>49345</v>
      </c>
      <c r="I812" s="36"/>
      <c r="J812" s="40"/>
      <c r="K812" s="36"/>
      <c r="L812" s="40"/>
      <c r="M812" s="36"/>
      <c r="N812" s="40">
        <v>102002.44126000002</v>
      </c>
      <c r="O812" s="121" t="s">
        <v>1160</v>
      </c>
      <c r="P812" s="103" t="s">
        <v>2067</v>
      </c>
      <c r="Q812" s="73" t="s">
        <v>2068</v>
      </c>
      <c r="R812" s="23"/>
    </row>
    <row r="813" spans="1:18" ht="36.75" thickBot="1" x14ac:dyDescent="0.3">
      <c r="A813" s="82"/>
      <c r="B813" s="77"/>
      <c r="C813" s="41"/>
      <c r="D813" s="40"/>
      <c r="E813" s="41"/>
      <c r="F813" s="40"/>
      <c r="G813" s="41"/>
      <c r="H813" s="40"/>
      <c r="I813" s="36"/>
      <c r="J813" s="40"/>
      <c r="K813" s="36"/>
      <c r="L813" s="40"/>
      <c r="M813" s="36"/>
      <c r="N813" s="40"/>
      <c r="O813" s="44"/>
      <c r="P813" s="103" t="s">
        <v>2069</v>
      </c>
      <c r="Q813" s="73" t="s">
        <v>2070</v>
      </c>
      <c r="R813" s="23"/>
    </row>
    <row r="814" spans="1:18" ht="36.75" thickBot="1" x14ac:dyDescent="0.3">
      <c r="A814" s="82"/>
      <c r="B814" s="77"/>
      <c r="C814" s="41"/>
      <c r="D814" s="40"/>
      <c r="E814" s="41"/>
      <c r="F814" s="40"/>
      <c r="G814" s="41"/>
      <c r="H814" s="40"/>
      <c r="I814" s="36"/>
      <c r="J814" s="40"/>
      <c r="K814" s="36"/>
      <c r="L814" s="40"/>
      <c r="M814" s="36"/>
      <c r="N814" s="40"/>
      <c r="O814" s="44"/>
      <c r="P814" s="103" t="s">
        <v>2071</v>
      </c>
      <c r="Q814" s="73" t="s">
        <v>2072</v>
      </c>
      <c r="R814" s="23"/>
    </row>
    <row r="815" spans="1:18" ht="42.75" customHeight="1" thickBot="1" x14ac:dyDescent="0.3">
      <c r="A815" s="82"/>
      <c r="B815" s="77" t="s">
        <v>2308</v>
      </c>
      <c r="C815" s="41">
        <v>5696</v>
      </c>
      <c r="D815" s="40">
        <v>8537</v>
      </c>
      <c r="E815" s="41">
        <v>13083</v>
      </c>
      <c r="F815" s="40">
        <v>13083</v>
      </c>
      <c r="G815" s="41">
        <v>13083</v>
      </c>
      <c r="H815" s="40">
        <v>13083</v>
      </c>
      <c r="I815" s="36"/>
      <c r="J815" s="40"/>
      <c r="K815" s="36"/>
      <c r="L815" s="40"/>
      <c r="M815" s="36"/>
      <c r="N815" s="40">
        <v>51381.716810000005</v>
      </c>
      <c r="O815" s="121" t="s">
        <v>1160</v>
      </c>
      <c r="P815" s="103" t="s">
        <v>2073</v>
      </c>
      <c r="Q815" s="73" t="s">
        <v>2074</v>
      </c>
      <c r="R815" s="23"/>
    </row>
    <row r="816" spans="1:18" ht="48.75" thickBot="1" x14ac:dyDescent="0.3">
      <c r="A816" s="82"/>
      <c r="B816" s="77" t="s">
        <v>3843</v>
      </c>
      <c r="C816" s="41">
        <v>5785</v>
      </c>
      <c r="D816" s="40">
        <v>6044</v>
      </c>
      <c r="E816" s="41">
        <v>7065</v>
      </c>
      <c r="F816" s="40">
        <v>7065</v>
      </c>
      <c r="G816" s="41">
        <v>7065</v>
      </c>
      <c r="H816" s="40">
        <v>7065</v>
      </c>
      <c r="I816" s="36"/>
      <c r="J816" s="40"/>
      <c r="K816" s="36"/>
      <c r="L816" s="40"/>
      <c r="M816" s="36"/>
      <c r="N816" s="40">
        <v>63481.806530000002</v>
      </c>
      <c r="O816" s="121" t="s">
        <v>1160</v>
      </c>
      <c r="P816" s="103" t="s">
        <v>2075</v>
      </c>
      <c r="Q816" s="73" t="s">
        <v>2076</v>
      </c>
      <c r="R816" s="23"/>
    </row>
    <row r="817" spans="1:18" ht="52.5" customHeight="1" thickBot="1" x14ac:dyDescent="0.3">
      <c r="A817" s="82"/>
      <c r="B817" s="77"/>
      <c r="C817" s="41"/>
      <c r="D817" s="40"/>
      <c r="E817" s="41"/>
      <c r="F817" s="40"/>
      <c r="G817" s="41"/>
      <c r="H817" s="40"/>
      <c r="I817" s="36"/>
      <c r="J817" s="40"/>
      <c r="K817" s="36"/>
      <c r="L817" s="40"/>
      <c r="M817" s="36"/>
      <c r="N817" s="40"/>
      <c r="O817" s="44"/>
      <c r="P817" s="103" t="s">
        <v>2077</v>
      </c>
      <c r="Q817" s="73" t="s">
        <v>2078</v>
      </c>
      <c r="R817" s="23"/>
    </row>
    <row r="818" spans="1:18" ht="36.75" thickBot="1" x14ac:dyDescent="0.3">
      <c r="A818" s="82"/>
      <c r="B818" s="77" t="s">
        <v>3844</v>
      </c>
      <c r="C818" s="41">
        <v>1741</v>
      </c>
      <c r="D818" s="40">
        <v>2425</v>
      </c>
      <c r="E818" s="41">
        <v>3785</v>
      </c>
      <c r="F818" s="40">
        <v>3785</v>
      </c>
      <c r="G818" s="41">
        <v>3785</v>
      </c>
      <c r="H818" s="40">
        <v>3785</v>
      </c>
      <c r="I818" s="36"/>
      <c r="J818" s="40"/>
      <c r="K818" s="36"/>
      <c r="L818" s="40"/>
      <c r="M818" s="36"/>
      <c r="N818" s="40">
        <v>18855.241320000001</v>
      </c>
      <c r="O818" s="121" t="s">
        <v>1160</v>
      </c>
      <c r="P818" s="103" t="s">
        <v>2079</v>
      </c>
      <c r="Q818" s="73" t="s">
        <v>2080</v>
      </c>
      <c r="R818" s="23"/>
    </row>
    <row r="819" spans="1:18" ht="36.75" thickBot="1" x14ac:dyDescent="0.3">
      <c r="A819" s="82"/>
      <c r="B819" s="77"/>
      <c r="C819" s="41"/>
      <c r="D819" s="40"/>
      <c r="E819" s="41"/>
      <c r="F819" s="40"/>
      <c r="G819" s="41"/>
      <c r="H819" s="40"/>
      <c r="I819" s="36"/>
      <c r="J819" s="40"/>
      <c r="K819" s="36"/>
      <c r="L819" s="40"/>
      <c r="M819" s="36"/>
      <c r="N819" s="40"/>
      <c r="O819" s="44"/>
      <c r="P819" s="103" t="s">
        <v>2081</v>
      </c>
      <c r="Q819" s="73" t="s">
        <v>2082</v>
      </c>
      <c r="R819" s="23"/>
    </row>
    <row r="820" spans="1:18" ht="36.75" thickBot="1" x14ac:dyDescent="0.3">
      <c r="A820" s="82"/>
      <c r="B820" s="77" t="s">
        <v>3845</v>
      </c>
      <c r="C820" s="41">
        <v>585</v>
      </c>
      <c r="D820" s="40">
        <v>1719</v>
      </c>
      <c r="E820" s="41">
        <v>5067</v>
      </c>
      <c r="F820" s="40">
        <v>5067</v>
      </c>
      <c r="G820" s="41">
        <v>5067</v>
      </c>
      <c r="H820" s="40">
        <v>5067</v>
      </c>
      <c r="I820" s="36"/>
      <c r="J820" s="40"/>
      <c r="K820" s="36"/>
      <c r="L820" s="40"/>
      <c r="M820" s="36"/>
      <c r="N820" s="40">
        <v>32267.678769999995</v>
      </c>
      <c r="O820" s="121" t="s">
        <v>1160</v>
      </c>
      <c r="P820" s="103" t="s">
        <v>2083</v>
      </c>
      <c r="Q820" s="73" t="s">
        <v>2085</v>
      </c>
      <c r="R820" s="23"/>
    </row>
    <row r="821" spans="1:18" ht="48.75" thickBot="1" x14ac:dyDescent="0.3">
      <c r="A821" s="82"/>
      <c r="B821" s="77"/>
      <c r="C821" s="41"/>
      <c r="D821" s="40"/>
      <c r="E821" s="41"/>
      <c r="F821" s="40"/>
      <c r="G821" s="41"/>
      <c r="H821" s="40"/>
      <c r="I821" s="36"/>
      <c r="J821" s="40"/>
      <c r="K821" s="36"/>
      <c r="L821" s="40"/>
      <c r="M821" s="36"/>
      <c r="N821" s="43"/>
      <c r="O821" s="44"/>
      <c r="P821" s="103" t="s">
        <v>2084</v>
      </c>
      <c r="Q821" s="73" t="s">
        <v>2086</v>
      </c>
      <c r="R821" s="23"/>
    </row>
    <row r="822" spans="1:18" ht="16.5" thickBot="1" x14ac:dyDescent="0.3">
      <c r="A822" s="82"/>
      <c r="B822" s="75" t="s">
        <v>1122</v>
      </c>
      <c r="C822" s="41">
        <v>3046</v>
      </c>
      <c r="D822" s="40">
        <v>3692</v>
      </c>
      <c r="E822" s="41">
        <v>10767</v>
      </c>
      <c r="F822" s="40">
        <v>10767</v>
      </c>
      <c r="G822" s="41">
        <v>10767</v>
      </c>
      <c r="H822" s="40">
        <v>10767</v>
      </c>
      <c r="I822" s="36"/>
      <c r="J822" s="40"/>
      <c r="K822" s="36"/>
      <c r="L822" s="40"/>
      <c r="M822" s="36"/>
      <c r="N822" s="43">
        <v>473093.19874000002</v>
      </c>
      <c r="O822" s="44">
        <v>140196.69556999998</v>
      </c>
      <c r="P822" s="69" t="s">
        <v>2422</v>
      </c>
      <c r="Q822" s="99" t="s">
        <v>2422</v>
      </c>
      <c r="R822" s="23"/>
    </row>
    <row r="823" spans="1:18" ht="16.5" customHeight="1" thickBot="1" x14ac:dyDescent="0.3">
      <c r="A823" s="147" t="s">
        <v>1117</v>
      </c>
      <c r="B823" s="148"/>
      <c r="C823" s="5">
        <v>500</v>
      </c>
      <c r="D823" s="5">
        <v>1260</v>
      </c>
      <c r="E823" s="5">
        <v>1260</v>
      </c>
      <c r="F823" s="5">
        <v>1260</v>
      </c>
      <c r="G823" s="5">
        <v>1260</v>
      </c>
      <c r="H823" s="5">
        <v>1260</v>
      </c>
      <c r="I823" s="20">
        <v>3</v>
      </c>
      <c r="J823" s="20">
        <v>8.5</v>
      </c>
      <c r="K823" s="20">
        <v>8.5</v>
      </c>
      <c r="L823" s="20">
        <v>8.5</v>
      </c>
      <c r="M823" s="20">
        <v>8.5</v>
      </c>
      <c r="N823" s="28">
        <f>SUM(N824:N827)</f>
        <v>53922.915860000008</v>
      </c>
      <c r="O823" s="28">
        <f>SUM(O824:O827)</f>
        <v>55431.521450000007</v>
      </c>
      <c r="P823" s="98"/>
      <c r="Q823" s="98"/>
      <c r="R823" s="22"/>
    </row>
    <row r="824" spans="1:18" ht="24.75" thickBot="1" x14ac:dyDescent="0.3">
      <c r="A824" s="81"/>
      <c r="B824" s="79" t="s">
        <v>1119</v>
      </c>
      <c r="C824" s="137" t="s">
        <v>3901</v>
      </c>
      <c r="D824" s="137"/>
      <c r="E824" s="137"/>
      <c r="F824" s="137"/>
      <c r="G824" s="137"/>
      <c r="H824" s="137"/>
      <c r="I824" s="140" t="s">
        <v>3901</v>
      </c>
      <c r="J824" s="140"/>
      <c r="K824" s="140"/>
      <c r="L824" s="140"/>
      <c r="M824" s="140"/>
      <c r="N824" s="43">
        <v>1687.8477199999998</v>
      </c>
      <c r="O824" s="44">
        <v>1262.48812</v>
      </c>
      <c r="P824" s="69" t="s">
        <v>3550</v>
      </c>
      <c r="Q824" s="111" t="s">
        <v>3551</v>
      </c>
      <c r="R824" s="144" t="s">
        <v>2562</v>
      </c>
    </row>
    <row r="825" spans="1:18" ht="48.75" thickBot="1" x14ac:dyDescent="0.3">
      <c r="A825" s="81"/>
      <c r="B825" s="79" t="s">
        <v>1120</v>
      </c>
      <c r="C825" s="138"/>
      <c r="D825" s="138"/>
      <c r="E825" s="138"/>
      <c r="F825" s="138"/>
      <c r="G825" s="138"/>
      <c r="H825" s="138"/>
      <c r="I825" s="141"/>
      <c r="J825" s="141"/>
      <c r="K825" s="141"/>
      <c r="L825" s="141"/>
      <c r="M825" s="141"/>
      <c r="N825" s="43">
        <v>1237.1630199999997</v>
      </c>
      <c r="O825" s="44">
        <v>1441.0016800000001</v>
      </c>
      <c r="P825" s="69" t="s">
        <v>3552</v>
      </c>
      <c r="Q825" s="106" t="s">
        <v>3553</v>
      </c>
      <c r="R825" s="145"/>
    </row>
    <row r="826" spans="1:18" ht="48.75" thickBot="1" x14ac:dyDescent="0.3">
      <c r="A826" s="81"/>
      <c r="B826" s="79" t="s">
        <v>1121</v>
      </c>
      <c r="C826" s="138"/>
      <c r="D826" s="138"/>
      <c r="E826" s="138"/>
      <c r="F826" s="138"/>
      <c r="G826" s="138"/>
      <c r="H826" s="138"/>
      <c r="I826" s="141"/>
      <c r="J826" s="141"/>
      <c r="K826" s="141"/>
      <c r="L826" s="141"/>
      <c r="M826" s="141"/>
      <c r="N826" s="43">
        <v>42053.810150000005</v>
      </c>
      <c r="O826" s="44">
        <v>43300.639900000002</v>
      </c>
      <c r="P826" s="69" t="s">
        <v>3554</v>
      </c>
      <c r="Q826" s="106" t="s">
        <v>3553</v>
      </c>
      <c r="R826" s="145"/>
    </row>
    <row r="827" spans="1:18" ht="16.5" thickBot="1" x14ac:dyDescent="0.3">
      <c r="A827" s="81"/>
      <c r="B827" s="75" t="s">
        <v>1122</v>
      </c>
      <c r="C827" s="139"/>
      <c r="D827" s="139"/>
      <c r="E827" s="139"/>
      <c r="F827" s="139"/>
      <c r="G827" s="139"/>
      <c r="H827" s="139"/>
      <c r="I827" s="142"/>
      <c r="J827" s="142"/>
      <c r="K827" s="142"/>
      <c r="L827" s="142"/>
      <c r="M827" s="142"/>
      <c r="N827" s="43">
        <v>8944.0949700000019</v>
      </c>
      <c r="O827" s="44">
        <v>9427.3917500000007</v>
      </c>
      <c r="P827" s="69" t="s">
        <v>2422</v>
      </c>
      <c r="Q827" s="99" t="s">
        <v>2422</v>
      </c>
      <c r="R827" s="146"/>
    </row>
    <row r="828" spans="1:18" ht="16.5" customHeight="1" thickBot="1" x14ac:dyDescent="0.3">
      <c r="A828" s="147" t="s">
        <v>2087</v>
      </c>
      <c r="B828" s="148"/>
      <c r="C828" s="6">
        <f>SUM(C829:C833)</f>
        <v>1401</v>
      </c>
      <c r="D828" s="6">
        <f t="shared" ref="D828:H828" si="43">SUM(D829:D833)</f>
        <v>3959</v>
      </c>
      <c r="E828" s="6">
        <f t="shared" si="43"/>
        <v>9176</v>
      </c>
      <c r="F828" s="6">
        <f t="shared" si="43"/>
        <v>9176</v>
      </c>
      <c r="G828" s="6">
        <f t="shared" si="43"/>
        <v>9176</v>
      </c>
      <c r="H828" s="6">
        <f t="shared" si="43"/>
        <v>9176</v>
      </c>
      <c r="I828" s="156" t="s">
        <v>3903</v>
      </c>
      <c r="J828" s="156"/>
      <c r="K828" s="156"/>
      <c r="L828" s="156"/>
      <c r="M828" s="156"/>
      <c r="N828" s="6">
        <f>SUM(N829:N833)</f>
        <v>55653.171179999998</v>
      </c>
      <c r="O828" s="6">
        <f>SUM(O829:O833)</f>
        <v>69162.34676</v>
      </c>
      <c r="P828" s="98"/>
      <c r="Q828" s="98"/>
      <c r="R828" s="4"/>
    </row>
    <row r="829" spans="1:18" ht="180.75" thickBot="1" x14ac:dyDescent="0.3">
      <c r="A829" s="82"/>
      <c r="B829" s="77" t="s">
        <v>3846</v>
      </c>
      <c r="C829" s="41">
        <v>410</v>
      </c>
      <c r="D829" s="40">
        <v>1473</v>
      </c>
      <c r="E829" s="41">
        <v>3547</v>
      </c>
      <c r="F829" s="40">
        <v>3547</v>
      </c>
      <c r="G829" s="41">
        <v>3547</v>
      </c>
      <c r="H829" s="40">
        <v>3547</v>
      </c>
      <c r="I829" s="36"/>
      <c r="J829" s="40"/>
      <c r="K829" s="36"/>
      <c r="L829" s="40"/>
      <c r="M829" s="36"/>
      <c r="N829" s="43">
        <v>29807.397499999999</v>
      </c>
      <c r="O829" s="44">
        <v>29918.170580000002</v>
      </c>
      <c r="P829" s="103" t="s">
        <v>3555</v>
      </c>
      <c r="Q829" s="73" t="s">
        <v>3556</v>
      </c>
      <c r="R829" s="23"/>
    </row>
    <row r="830" spans="1:18" ht="144.75" thickBot="1" x14ac:dyDescent="0.3">
      <c r="A830" s="82"/>
      <c r="B830" s="77" t="s">
        <v>3847</v>
      </c>
      <c r="C830" s="41">
        <v>189</v>
      </c>
      <c r="D830" s="40">
        <v>1154</v>
      </c>
      <c r="E830" s="41">
        <v>1655</v>
      </c>
      <c r="F830" s="40">
        <v>1655</v>
      </c>
      <c r="G830" s="41">
        <v>1655</v>
      </c>
      <c r="H830" s="40">
        <v>1655</v>
      </c>
      <c r="I830" s="36"/>
      <c r="J830" s="40"/>
      <c r="K830" s="36"/>
      <c r="L830" s="40"/>
      <c r="M830" s="36"/>
      <c r="N830" s="43">
        <v>6409.9732699999995</v>
      </c>
      <c r="O830" s="44">
        <v>7607.1666300000006</v>
      </c>
      <c r="P830" s="103" t="s">
        <v>3557</v>
      </c>
      <c r="Q830" s="73" t="s">
        <v>3558</v>
      </c>
      <c r="R830" s="23"/>
    </row>
    <row r="831" spans="1:18" ht="252.75" thickBot="1" x14ac:dyDescent="0.3">
      <c r="A831" s="82"/>
      <c r="B831" s="77" t="s">
        <v>3848</v>
      </c>
      <c r="C831" s="41">
        <v>477</v>
      </c>
      <c r="D831" s="40">
        <v>928</v>
      </c>
      <c r="E831" s="41">
        <v>983</v>
      </c>
      <c r="F831" s="40">
        <v>983</v>
      </c>
      <c r="G831" s="41">
        <v>983</v>
      </c>
      <c r="H831" s="40">
        <v>983</v>
      </c>
      <c r="I831" s="36"/>
      <c r="J831" s="40"/>
      <c r="K831" s="36"/>
      <c r="L831" s="40"/>
      <c r="M831" s="36"/>
      <c r="N831" s="43">
        <v>1795.5545400000001</v>
      </c>
      <c r="O831" s="44">
        <v>1885.35339</v>
      </c>
      <c r="P831" s="103" t="s">
        <v>3559</v>
      </c>
      <c r="Q831" s="73" t="s">
        <v>3558</v>
      </c>
      <c r="R831" s="23"/>
    </row>
    <row r="832" spans="1:18" ht="36.75" thickBot="1" x14ac:dyDescent="0.3">
      <c r="A832" s="82"/>
      <c r="B832" s="77" t="s">
        <v>3849</v>
      </c>
      <c r="C832" s="41">
        <v>0</v>
      </c>
      <c r="D832" s="40">
        <v>0</v>
      </c>
      <c r="E832" s="41">
        <v>0</v>
      </c>
      <c r="F832" s="40">
        <v>0</v>
      </c>
      <c r="G832" s="41">
        <v>0</v>
      </c>
      <c r="H832" s="40">
        <v>0</v>
      </c>
      <c r="I832" s="36"/>
      <c r="J832" s="40"/>
      <c r="K832" s="36"/>
      <c r="L832" s="40"/>
      <c r="M832" s="36"/>
      <c r="N832" s="43">
        <v>1702.05816</v>
      </c>
      <c r="O832" s="44">
        <v>5118.9110700000001</v>
      </c>
      <c r="P832" s="103" t="s">
        <v>3560</v>
      </c>
      <c r="Q832" s="73" t="s">
        <v>3561</v>
      </c>
      <c r="R832" s="23"/>
    </row>
    <row r="833" spans="1:18" ht="16.5" thickBot="1" x14ac:dyDescent="0.3">
      <c r="A833" s="82"/>
      <c r="B833" s="75" t="s">
        <v>1122</v>
      </c>
      <c r="C833" s="41">
        <v>325</v>
      </c>
      <c r="D833" s="40">
        <v>404</v>
      </c>
      <c r="E833" s="41">
        <v>2991</v>
      </c>
      <c r="F833" s="40">
        <v>2991</v>
      </c>
      <c r="G833" s="41">
        <v>2991</v>
      </c>
      <c r="H833" s="40">
        <v>2991</v>
      </c>
      <c r="I833" s="36"/>
      <c r="J833" s="40"/>
      <c r="K833" s="36"/>
      <c r="L833" s="40"/>
      <c r="M833" s="36"/>
      <c r="N833" s="43">
        <v>15938.187709999998</v>
      </c>
      <c r="O833" s="44">
        <v>24632.74509</v>
      </c>
      <c r="P833" s="110" t="s">
        <v>2422</v>
      </c>
      <c r="Q833" s="99" t="s">
        <v>2422</v>
      </c>
      <c r="R833" s="23"/>
    </row>
    <row r="834" spans="1:18" ht="16.5" customHeight="1" thickBot="1" x14ac:dyDescent="0.3">
      <c r="A834" s="147" t="s">
        <v>2088</v>
      </c>
      <c r="B834" s="148"/>
      <c r="C834" s="6">
        <f>SUM(C835:C837)</f>
        <v>527</v>
      </c>
      <c r="D834" s="6">
        <f t="shared" ref="D834:H834" si="44">SUM(D835:D837)</f>
        <v>657</v>
      </c>
      <c r="E834" s="6">
        <f t="shared" si="44"/>
        <v>657</v>
      </c>
      <c r="F834" s="6">
        <f t="shared" si="44"/>
        <v>657</v>
      </c>
      <c r="G834" s="6">
        <f t="shared" si="44"/>
        <v>657</v>
      </c>
      <c r="H834" s="6">
        <f t="shared" si="44"/>
        <v>657</v>
      </c>
      <c r="I834" s="156" t="s">
        <v>3903</v>
      </c>
      <c r="J834" s="156"/>
      <c r="K834" s="156"/>
      <c r="L834" s="156"/>
      <c r="M834" s="156"/>
      <c r="N834" s="6">
        <f>SUM(N835:N837)</f>
        <v>2541.2138399999999</v>
      </c>
      <c r="O834" s="6">
        <f>SUM(O835:O837)</f>
        <v>2643.4858300000001</v>
      </c>
      <c r="P834" s="98"/>
      <c r="Q834" s="98"/>
      <c r="R834" s="23"/>
    </row>
    <row r="835" spans="1:18" ht="36.75" thickBot="1" x14ac:dyDescent="0.3">
      <c r="A835" s="82"/>
      <c r="B835" s="77" t="s">
        <v>2463</v>
      </c>
      <c r="C835" s="41">
        <v>234.6</v>
      </c>
      <c r="D835" s="40">
        <v>234.6</v>
      </c>
      <c r="E835" s="41">
        <v>234.6</v>
      </c>
      <c r="F835" s="40">
        <v>234.6</v>
      </c>
      <c r="G835" s="41">
        <v>234.6</v>
      </c>
      <c r="H835" s="40">
        <v>234.6</v>
      </c>
      <c r="I835" s="36"/>
      <c r="J835" s="40"/>
      <c r="K835" s="36"/>
      <c r="L835" s="40"/>
      <c r="M835" s="36"/>
      <c r="N835" s="43">
        <v>1773.46056</v>
      </c>
      <c r="O835" s="44">
        <v>1744.8924500000001</v>
      </c>
      <c r="P835" s="103" t="s">
        <v>3562</v>
      </c>
      <c r="Q835" s="73" t="s">
        <v>3563</v>
      </c>
      <c r="R835" s="23"/>
    </row>
    <row r="836" spans="1:18" ht="36.75" thickBot="1" x14ac:dyDescent="0.3">
      <c r="A836" s="82"/>
      <c r="B836" s="77" t="s">
        <v>1122</v>
      </c>
      <c r="C836" s="41">
        <v>292.39999999999998</v>
      </c>
      <c r="D836" s="40">
        <v>422.4</v>
      </c>
      <c r="E836" s="41">
        <v>422.4</v>
      </c>
      <c r="F836" s="40">
        <v>422.4</v>
      </c>
      <c r="G836" s="41">
        <v>422.4</v>
      </c>
      <c r="H836" s="40">
        <v>422.4</v>
      </c>
      <c r="I836" s="36"/>
      <c r="J836" s="40"/>
      <c r="K836" s="36"/>
      <c r="L836" s="40"/>
      <c r="M836" s="36"/>
      <c r="N836" s="43">
        <v>767.75328000000002</v>
      </c>
      <c r="O836" s="44">
        <v>898.59338000000002</v>
      </c>
      <c r="P836" s="103" t="s">
        <v>3564</v>
      </c>
      <c r="Q836" s="73" t="s">
        <v>3565</v>
      </c>
      <c r="R836" s="23"/>
    </row>
    <row r="837" spans="1:18" ht="16.5" thickBot="1" x14ac:dyDescent="0.3">
      <c r="A837" s="82"/>
      <c r="B837" s="77"/>
      <c r="C837" s="41"/>
      <c r="D837" s="40"/>
      <c r="E837" s="41"/>
      <c r="F837" s="40"/>
      <c r="G837" s="41"/>
      <c r="H837" s="40"/>
      <c r="I837" s="36"/>
      <c r="J837" s="40"/>
      <c r="K837" s="36"/>
      <c r="L837" s="40"/>
      <c r="M837" s="36"/>
      <c r="N837" s="43"/>
      <c r="O837" s="44"/>
      <c r="P837" s="103" t="s">
        <v>3566</v>
      </c>
      <c r="Q837" s="73" t="s">
        <v>3567</v>
      </c>
      <c r="R837" s="23"/>
    </row>
    <row r="838" spans="1:18" ht="16.5" customHeight="1" thickBot="1" x14ac:dyDescent="0.3">
      <c r="A838" s="147" t="s">
        <v>1150</v>
      </c>
      <c r="B838" s="148"/>
      <c r="C838" s="5">
        <v>719</v>
      </c>
      <c r="D838" s="5">
        <v>533</v>
      </c>
      <c r="E838" s="5">
        <v>1283</v>
      </c>
      <c r="F838" s="5">
        <v>1283</v>
      </c>
      <c r="G838" s="5">
        <v>1283</v>
      </c>
      <c r="H838" s="5">
        <v>1283</v>
      </c>
      <c r="I838" s="20">
        <v>5</v>
      </c>
      <c r="J838" s="20">
        <v>6</v>
      </c>
      <c r="K838" s="20">
        <v>10</v>
      </c>
      <c r="L838" s="20">
        <v>10</v>
      </c>
      <c r="M838" s="20">
        <v>10</v>
      </c>
      <c r="N838" s="5">
        <f>SUM(N839:N865)</f>
        <v>14867.699189999996</v>
      </c>
      <c r="O838" s="5">
        <f>SUM(O839:O865)</f>
        <v>14674.06048</v>
      </c>
      <c r="P838" s="98"/>
      <c r="Q838" s="98"/>
      <c r="R838" s="22"/>
    </row>
    <row r="839" spans="1:18" ht="24.75" thickBot="1" x14ac:dyDescent="0.3">
      <c r="A839" s="81"/>
      <c r="B839" s="75" t="s">
        <v>3850</v>
      </c>
      <c r="C839" s="137" t="s">
        <v>3901</v>
      </c>
      <c r="D839" s="137"/>
      <c r="E839" s="137"/>
      <c r="F839" s="137"/>
      <c r="G839" s="137"/>
      <c r="H839" s="137"/>
      <c r="I839" s="140" t="s">
        <v>3901</v>
      </c>
      <c r="J839" s="140"/>
      <c r="K839" s="140"/>
      <c r="L839" s="140"/>
      <c r="M839" s="140"/>
      <c r="N839" s="43">
        <v>6496.0321299999987</v>
      </c>
      <c r="O839" s="44">
        <v>6496.9141899999995</v>
      </c>
      <c r="P839" s="69" t="s">
        <v>1138</v>
      </c>
      <c r="Q839" s="96" t="s">
        <v>1139</v>
      </c>
      <c r="R839" s="144" t="s">
        <v>2562</v>
      </c>
    </row>
    <row r="840" spans="1:18" ht="24.75" thickBot="1" x14ac:dyDescent="0.3">
      <c r="A840" s="81"/>
      <c r="B840" s="75"/>
      <c r="C840" s="138"/>
      <c r="D840" s="138"/>
      <c r="E840" s="138"/>
      <c r="F840" s="138"/>
      <c r="G840" s="138"/>
      <c r="H840" s="138"/>
      <c r="I840" s="141"/>
      <c r="J840" s="141"/>
      <c r="K840" s="141"/>
      <c r="L840" s="141"/>
      <c r="M840" s="141"/>
      <c r="N840" s="43"/>
      <c r="O840" s="44"/>
      <c r="P840" s="69" t="s">
        <v>1140</v>
      </c>
      <c r="Q840" s="96" t="s">
        <v>1141</v>
      </c>
      <c r="R840" s="145"/>
    </row>
    <row r="841" spans="1:18" ht="36.75" thickBot="1" x14ac:dyDescent="0.3">
      <c r="A841" s="81"/>
      <c r="B841" s="75"/>
      <c r="C841" s="138"/>
      <c r="D841" s="138"/>
      <c r="E841" s="138"/>
      <c r="F841" s="138"/>
      <c r="G841" s="138"/>
      <c r="H841" s="138"/>
      <c r="I841" s="141"/>
      <c r="J841" s="141"/>
      <c r="K841" s="141"/>
      <c r="L841" s="141"/>
      <c r="M841" s="141"/>
      <c r="N841" s="43"/>
      <c r="O841" s="44"/>
      <c r="P841" s="69" t="s">
        <v>1142</v>
      </c>
      <c r="Q841" s="96" t="s">
        <v>1143</v>
      </c>
      <c r="R841" s="145"/>
    </row>
    <row r="842" spans="1:18" ht="24.75" thickBot="1" x14ac:dyDescent="0.3">
      <c r="A842" s="81"/>
      <c r="B842" s="75"/>
      <c r="C842" s="138"/>
      <c r="D842" s="138"/>
      <c r="E842" s="138"/>
      <c r="F842" s="138"/>
      <c r="G842" s="138"/>
      <c r="H842" s="138"/>
      <c r="I842" s="141"/>
      <c r="J842" s="141"/>
      <c r="K842" s="141"/>
      <c r="L842" s="141"/>
      <c r="M842" s="141"/>
      <c r="N842" s="43"/>
      <c r="O842" s="44"/>
      <c r="P842" s="69" t="s">
        <v>1144</v>
      </c>
      <c r="Q842" s="96" t="s">
        <v>1145</v>
      </c>
      <c r="R842" s="145"/>
    </row>
    <row r="843" spans="1:18" ht="29.25" customHeight="1" thickBot="1" x14ac:dyDescent="0.3">
      <c r="A843" s="81"/>
      <c r="B843" s="75"/>
      <c r="C843" s="138"/>
      <c r="D843" s="138"/>
      <c r="E843" s="138"/>
      <c r="F843" s="138"/>
      <c r="G843" s="138"/>
      <c r="H843" s="138"/>
      <c r="I843" s="141"/>
      <c r="J843" s="141"/>
      <c r="K843" s="141"/>
      <c r="L843" s="141"/>
      <c r="M843" s="141"/>
      <c r="N843" s="43"/>
      <c r="O843" s="44"/>
      <c r="P843" s="69" t="s">
        <v>1146</v>
      </c>
      <c r="Q843" s="96" t="s">
        <v>1147</v>
      </c>
      <c r="R843" s="145"/>
    </row>
    <row r="844" spans="1:18" ht="24.75" thickBot="1" x14ac:dyDescent="0.3">
      <c r="A844" s="81"/>
      <c r="B844" s="75"/>
      <c r="C844" s="138"/>
      <c r="D844" s="138"/>
      <c r="E844" s="138"/>
      <c r="F844" s="138"/>
      <c r="G844" s="138"/>
      <c r="H844" s="138"/>
      <c r="I844" s="141"/>
      <c r="J844" s="141"/>
      <c r="K844" s="141"/>
      <c r="L844" s="141"/>
      <c r="M844" s="141"/>
      <c r="N844" s="43"/>
      <c r="O844" s="44"/>
      <c r="P844" s="69" t="s">
        <v>1148</v>
      </c>
      <c r="Q844" s="96" t="s">
        <v>1149</v>
      </c>
      <c r="R844" s="145"/>
    </row>
    <row r="845" spans="1:18" ht="24.75" thickBot="1" x14ac:dyDescent="0.3">
      <c r="A845" s="81"/>
      <c r="B845" s="75" t="s">
        <v>3851</v>
      </c>
      <c r="C845" s="138"/>
      <c r="D845" s="138"/>
      <c r="E845" s="138"/>
      <c r="F845" s="138"/>
      <c r="G845" s="138"/>
      <c r="H845" s="138"/>
      <c r="I845" s="141"/>
      <c r="J845" s="141"/>
      <c r="K845" s="141"/>
      <c r="L845" s="141"/>
      <c r="M845" s="141"/>
      <c r="N845" s="43">
        <v>2235.1386000000002</v>
      </c>
      <c r="O845" s="44">
        <v>2300.8080299999997</v>
      </c>
      <c r="P845" s="69" t="s">
        <v>1138</v>
      </c>
      <c r="Q845" s="99" t="s">
        <v>1139</v>
      </c>
      <c r="R845" s="145"/>
    </row>
    <row r="846" spans="1:18" ht="24.75" thickBot="1" x14ac:dyDescent="0.3">
      <c r="A846" s="81"/>
      <c r="B846" s="75"/>
      <c r="C846" s="138"/>
      <c r="D846" s="138"/>
      <c r="E846" s="138"/>
      <c r="F846" s="138"/>
      <c r="G846" s="138"/>
      <c r="H846" s="138"/>
      <c r="I846" s="141"/>
      <c r="J846" s="141"/>
      <c r="K846" s="141"/>
      <c r="L846" s="141"/>
      <c r="M846" s="141"/>
      <c r="N846" s="43"/>
      <c r="O846" s="44"/>
      <c r="P846" s="69" t="s">
        <v>1140</v>
      </c>
      <c r="Q846" s="99" t="s">
        <v>1151</v>
      </c>
      <c r="R846" s="145"/>
    </row>
    <row r="847" spans="1:18" ht="36.75" thickBot="1" x14ac:dyDescent="0.3">
      <c r="A847" s="81"/>
      <c r="B847" s="75"/>
      <c r="C847" s="138"/>
      <c r="D847" s="138"/>
      <c r="E847" s="138"/>
      <c r="F847" s="138"/>
      <c r="G847" s="138"/>
      <c r="H847" s="138"/>
      <c r="I847" s="141"/>
      <c r="J847" s="141"/>
      <c r="K847" s="141"/>
      <c r="L847" s="141"/>
      <c r="M847" s="141"/>
      <c r="N847" s="43"/>
      <c r="O847" s="44"/>
      <c r="P847" s="69" t="s">
        <v>1142</v>
      </c>
      <c r="Q847" s="99" t="s">
        <v>1152</v>
      </c>
      <c r="R847" s="145"/>
    </row>
    <row r="848" spans="1:18" ht="24.75" thickBot="1" x14ac:dyDescent="0.3">
      <c r="A848" s="81"/>
      <c r="B848" s="75"/>
      <c r="C848" s="138"/>
      <c r="D848" s="138"/>
      <c r="E848" s="138"/>
      <c r="F848" s="138"/>
      <c r="G848" s="138"/>
      <c r="H848" s="138"/>
      <c r="I848" s="141"/>
      <c r="J848" s="141"/>
      <c r="K848" s="141"/>
      <c r="L848" s="141"/>
      <c r="M848" s="141"/>
      <c r="N848" s="43"/>
      <c r="O848" s="44"/>
      <c r="P848" s="69" t="s">
        <v>1144</v>
      </c>
      <c r="Q848" s="99" t="s">
        <v>1153</v>
      </c>
      <c r="R848" s="145"/>
    </row>
    <row r="849" spans="1:18" ht="24.75" thickBot="1" x14ac:dyDescent="0.3">
      <c r="A849" s="81"/>
      <c r="B849" s="75"/>
      <c r="C849" s="138"/>
      <c r="D849" s="138"/>
      <c r="E849" s="138"/>
      <c r="F849" s="138"/>
      <c r="G849" s="138"/>
      <c r="H849" s="138"/>
      <c r="I849" s="141"/>
      <c r="J849" s="141"/>
      <c r="K849" s="141"/>
      <c r="L849" s="141"/>
      <c r="M849" s="141"/>
      <c r="N849" s="43"/>
      <c r="O849" s="44"/>
      <c r="P849" s="69" t="s">
        <v>1146</v>
      </c>
      <c r="Q849" s="99" t="s">
        <v>1154</v>
      </c>
      <c r="R849" s="145"/>
    </row>
    <row r="850" spans="1:18" ht="24.75" thickBot="1" x14ac:dyDescent="0.3">
      <c r="A850" s="81"/>
      <c r="B850" s="75"/>
      <c r="C850" s="138"/>
      <c r="D850" s="138"/>
      <c r="E850" s="138"/>
      <c r="F850" s="138"/>
      <c r="G850" s="138"/>
      <c r="H850" s="138"/>
      <c r="I850" s="141"/>
      <c r="J850" s="141"/>
      <c r="K850" s="141"/>
      <c r="L850" s="141"/>
      <c r="M850" s="141"/>
      <c r="N850" s="43"/>
      <c r="O850" s="44"/>
      <c r="P850" s="69" t="s">
        <v>1148</v>
      </c>
      <c r="Q850" s="99" t="s">
        <v>1155</v>
      </c>
      <c r="R850" s="145"/>
    </row>
    <row r="851" spans="1:18" ht="24.75" thickBot="1" x14ac:dyDescent="0.3">
      <c r="A851" s="81"/>
      <c r="B851" s="75" t="s">
        <v>3852</v>
      </c>
      <c r="C851" s="138"/>
      <c r="D851" s="138"/>
      <c r="E851" s="138"/>
      <c r="F851" s="138"/>
      <c r="G851" s="138"/>
      <c r="H851" s="138"/>
      <c r="I851" s="141"/>
      <c r="J851" s="141"/>
      <c r="K851" s="141"/>
      <c r="L851" s="141"/>
      <c r="M851" s="141"/>
      <c r="N851" s="43">
        <v>2391.7928099999995</v>
      </c>
      <c r="O851" s="44">
        <v>2306.4868200000001</v>
      </c>
      <c r="P851" s="69" t="s">
        <v>1138</v>
      </c>
      <c r="Q851" s="99" t="s">
        <v>1156</v>
      </c>
      <c r="R851" s="145"/>
    </row>
    <row r="852" spans="1:18" ht="24.75" thickBot="1" x14ac:dyDescent="0.3">
      <c r="A852" s="81"/>
      <c r="B852" s="75"/>
      <c r="C852" s="138"/>
      <c r="D852" s="138"/>
      <c r="E852" s="138"/>
      <c r="F852" s="138"/>
      <c r="G852" s="138"/>
      <c r="H852" s="138"/>
      <c r="I852" s="141"/>
      <c r="J852" s="141"/>
      <c r="K852" s="141"/>
      <c r="L852" s="141"/>
      <c r="M852" s="141"/>
      <c r="N852" s="43"/>
      <c r="O852" s="44"/>
      <c r="P852" s="69" t="s">
        <v>1140</v>
      </c>
      <c r="Q852" s="99" t="s">
        <v>1151</v>
      </c>
      <c r="R852" s="145"/>
    </row>
    <row r="853" spans="1:18" ht="36.75" thickBot="1" x14ac:dyDescent="0.3">
      <c r="A853" s="81"/>
      <c r="B853" s="75"/>
      <c r="C853" s="138"/>
      <c r="D853" s="138"/>
      <c r="E853" s="138"/>
      <c r="F853" s="138"/>
      <c r="G853" s="138"/>
      <c r="H853" s="138"/>
      <c r="I853" s="141"/>
      <c r="J853" s="141"/>
      <c r="K853" s="141"/>
      <c r="L853" s="141"/>
      <c r="M853" s="141"/>
      <c r="N853" s="43"/>
      <c r="O853" s="44"/>
      <c r="P853" s="69" t="s">
        <v>1142</v>
      </c>
      <c r="Q853" s="99" t="s">
        <v>1157</v>
      </c>
      <c r="R853" s="145"/>
    </row>
    <row r="854" spans="1:18" ht="24.75" thickBot="1" x14ac:dyDescent="0.3">
      <c r="A854" s="81"/>
      <c r="B854" s="75"/>
      <c r="C854" s="138"/>
      <c r="D854" s="138"/>
      <c r="E854" s="138"/>
      <c r="F854" s="138"/>
      <c r="G854" s="138"/>
      <c r="H854" s="138"/>
      <c r="I854" s="141"/>
      <c r="J854" s="141"/>
      <c r="K854" s="141"/>
      <c r="L854" s="141"/>
      <c r="M854" s="141"/>
      <c r="N854" s="43"/>
      <c r="O854" s="44"/>
      <c r="P854" s="69" t="s">
        <v>1144</v>
      </c>
      <c r="Q854" s="99" t="s">
        <v>1153</v>
      </c>
      <c r="R854" s="145"/>
    </row>
    <row r="855" spans="1:18" ht="24.75" thickBot="1" x14ac:dyDescent="0.3">
      <c r="A855" s="81"/>
      <c r="B855" s="75"/>
      <c r="C855" s="138"/>
      <c r="D855" s="138"/>
      <c r="E855" s="138"/>
      <c r="F855" s="138"/>
      <c r="G855" s="138"/>
      <c r="H855" s="138"/>
      <c r="I855" s="141"/>
      <c r="J855" s="141"/>
      <c r="K855" s="141"/>
      <c r="L855" s="141"/>
      <c r="M855" s="141"/>
      <c r="N855" s="43"/>
      <c r="O855" s="44"/>
      <c r="P855" s="69" t="s">
        <v>1146</v>
      </c>
      <c r="Q855" s="99" t="s">
        <v>1154</v>
      </c>
      <c r="R855" s="145"/>
    </row>
    <row r="856" spans="1:18" ht="24.75" thickBot="1" x14ac:dyDescent="0.3">
      <c r="A856" s="81"/>
      <c r="B856" s="75"/>
      <c r="C856" s="138"/>
      <c r="D856" s="138"/>
      <c r="E856" s="138"/>
      <c r="F856" s="138"/>
      <c r="G856" s="138"/>
      <c r="H856" s="138"/>
      <c r="I856" s="141"/>
      <c r="J856" s="141"/>
      <c r="K856" s="141"/>
      <c r="L856" s="141"/>
      <c r="M856" s="141"/>
      <c r="N856" s="43"/>
      <c r="O856" s="44"/>
      <c r="P856" s="69" t="s">
        <v>1148</v>
      </c>
      <c r="Q856" s="99" t="s">
        <v>1155</v>
      </c>
      <c r="R856" s="145"/>
    </row>
    <row r="857" spans="1:18" ht="24.75" thickBot="1" x14ac:dyDescent="0.3">
      <c r="A857" s="81"/>
      <c r="B857" s="75" t="s">
        <v>3853</v>
      </c>
      <c r="C857" s="138"/>
      <c r="D857" s="138"/>
      <c r="E857" s="138"/>
      <c r="F857" s="138"/>
      <c r="G857" s="138"/>
      <c r="H857" s="138"/>
      <c r="I857" s="141"/>
      <c r="J857" s="141"/>
      <c r="K857" s="141"/>
      <c r="L857" s="141"/>
      <c r="M857" s="141"/>
      <c r="N857" s="43">
        <v>217.83405000000002</v>
      </c>
      <c r="O857" s="44">
        <v>175.82413</v>
      </c>
      <c r="P857" s="69" t="s">
        <v>1138</v>
      </c>
      <c r="Q857" s="96" t="s">
        <v>1139</v>
      </c>
      <c r="R857" s="145"/>
    </row>
    <row r="858" spans="1:18" ht="24.75" thickBot="1" x14ac:dyDescent="0.3">
      <c r="A858" s="81"/>
      <c r="B858" s="75"/>
      <c r="C858" s="138"/>
      <c r="D858" s="138"/>
      <c r="E858" s="138"/>
      <c r="F858" s="138"/>
      <c r="G858" s="138"/>
      <c r="H858" s="138"/>
      <c r="I858" s="141"/>
      <c r="J858" s="141"/>
      <c r="K858" s="141"/>
      <c r="L858" s="141"/>
      <c r="M858" s="141"/>
      <c r="N858" s="43"/>
      <c r="O858" s="44"/>
      <c r="P858" s="69" t="s">
        <v>1140</v>
      </c>
      <c r="Q858" s="96" t="s">
        <v>1151</v>
      </c>
      <c r="R858" s="145"/>
    </row>
    <row r="859" spans="1:18" ht="27" customHeight="1" thickBot="1" x14ac:dyDescent="0.3">
      <c r="A859" s="81"/>
      <c r="B859" s="75"/>
      <c r="C859" s="138"/>
      <c r="D859" s="138"/>
      <c r="E859" s="138"/>
      <c r="F859" s="138"/>
      <c r="G859" s="138"/>
      <c r="H859" s="138"/>
      <c r="I859" s="141"/>
      <c r="J859" s="141"/>
      <c r="K859" s="141"/>
      <c r="L859" s="141"/>
      <c r="M859" s="141"/>
      <c r="N859" s="43"/>
      <c r="O859" s="44"/>
      <c r="P859" s="69" t="s">
        <v>1142</v>
      </c>
      <c r="Q859" s="96" t="s">
        <v>1158</v>
      </c>
      <c r="R859" s="145"/>
    </row>
    <row r="860" spans="1:18" ht="24.75" thickBot="1" x14ac:dyDescent="0.3">
      <c r="A860" s="81"/>
      <c r="B860" s="75"/>
      <c r="C860" s="138"/>
      <c r="D860" s="138"/>
      <c r="E860" s="138"/>
      <c r="F860" s="138"/>
      <c r="G860" s="138"/>
      <c r="H860" s="138"/>
      <c r="I860" s="141"/>
      <c r="J860" s="141"/>
      <c r="K860" s="141"/>
      <c r="L860" s="141"/>
      <c r="M860" s="141"/>
      <c r="N860" s="43"/>
      <c r="O860" s="44"/>
      <c r="P860" s="69" t="s">
        <v>1144</v>
      </c>
      <c r="Q860" s="96" t="s">
        <v>1153</v>
      </c>
      <c r="R860" s="145"/>
    </row>
    <row r="861" spans="1:18" ht="24.75" thickBot="1" x14ac:dyDescent="0.3">
      <c r="A861" s="81"/>
      <c r="B861" s="75"/>
      <c r="C861" s="138"/>
      <c r="D861" s="138"/>
      <c r="E861" s="138"/>
      <c r="F861" s="138"/>
      <c r="G861" s="138"/>
      <c r="H861" s="138"/>
      <c r="I861" s="141"/>
      <c r="J861" s="141"/>
      <c r="K861" s="141"/>
      <c r="L861" s="141"/>
      <c r="M861" s="141"/>
      <c r="N861" s="43"/>
      <c r="O861" s="44"/>
      <c r="P861" s="69" t="s">
        <v>1146</v>
      </c>
      <c r="Q861" s="96" t="s">
        <v>1159</v>
      </c>
      <c r="R861" s="145"/>
    </row>
    <row r="862" spans="1:18" ht="16.5" customHeight="1" thickBot="1" x14ac:dyDescent="0.3">
      <c r="A862" s="81"/>
      <c r="B862" s="75" t="s">
        <v>1122</v>
      </c>
      <c r="C862" s="138"/>
      <c r="D862" s="138"/>
      <c r="E862" s="138"/>
      <c r="F862" s="138"/>
      <c r="G862" s="138"/>
      <c r="H862" s="138"/>
      <c r="I862" s="141"/>
      <c r="J862" s="141"/>
      <c r="K862" s="141"/>
      <c r="L862" s="141"/>
      <c r="M862" s="141"/>
      <c r="N862" s="43">
        <v>3526.9015999999997</v>
      </c>
      <c r="O862" s="44">
        <v>3394.0273099999995</v>
      </c>
      <c r="P862" s="69" t="s">
        <v>1161</v>
      </c>
      <c r="Q862" s="112" t="s">
        <v>1160</v>
      </c>
      <c r="R862" s="145"/>
    </row>
    <row r="863" spans="1:18" ht="36.75" thickBot="1" x14ac:dyDescent="0.3">
      <c r="A863" s="81"/>
      <c r="B863" s="76"/>
      <c r="C863" s="138"/>
      <c r="D863" s="138"/>
      <c r="E863" s="138"/>
      <c r="F863" s="138"/>
      <c r="G863" s="138"/>
      <c r="H863" s="138"/>
      <c r="I863" s="141"/>
      <c r="J863" s="141"/>
      <c r="K863" s="141"/>
      <c r="L863" s="141"/>
      <c r="M863" s="141"/>
      <c r="N863" s="43"/>
      <c r="O863" s="44"/>
      <c r="P863" s="69" t="s">
        <v>1162</v>
      </c>
      <c r="Q863" s="112" t="s">
        <v>1163</v>
      </c>
      <c r="R863" s="145"/>
    </row>
    <row r="864" spans="1:18" ht="60.75" thickBot="1" x14ac:dyDescent="0.3">
      <c r="A864" s="81"/>
      <c r="B864" s="76"/>
      <c r="C864" s="138"/>
      <c r="D864" s="138"/>
      <c r="E864" s="138"/>
      <c r="F864" s="138"/>
      <c r="G864" s="138"/>
      <c r="H864" s="138"/>
      <c r="I864" s="141"/>
      <c r="J864" s="141"/>
      <c r="K864" s="141"/>
      <c r="L864" s="141"/>
      <c r="M864" s="141"/>
      <c r="N864" s="43"/>
      <c r="O864" s="44"/>
      <c r="P864" s="69" t="s">
        <v>1164</v>
      </c>
      <c r="Q864" s="113" t="s">
        <v>1163</v>
      </c>
      <c r="R864" s="145"/>
    </row>
    <row r="865" spans="1:18" ht="48.75" thickBot="1" x14ac:dyDescent="0.3">
      <c r="A865" s="81"/>
      <c r="B865" s="80"/>
      <c r="C865" s="139"/>
      <c r="D865" s="139"/>
      <c r="E865" s="139"/>
      <c r="F865" s="139"/>
      <c r="G865" s="139"/>
      <c r="H865" s="139"/>
      <c r="I865" s="142"/>
      <c r="J865" s="142"/>
      <c r="K865" s="142"/>
      <c r="L865" s="142"/>
      <c r="M865" s="142"/>
      <c r="N865" s="43"/>
      <c r="O865" s="44"/>
      <c r="P865" s="69" t="s">
        <v>1165</v>
      </c>
      <c r="Q865" s="112" t="s">
        <v>1166</v>
      </c>
      <c r="R865" s="146"/>
    </row>
    <row r="866" spans="1:18" ht="16.5" customHeight="1" thickBot="1" x14ac:dyDescent="0.3">
      <c r="A866" s="147" t="s">
        <v>1263</v>
      </c>
      <c r="B866" s="148"/>
      <c r="C866" s="5">
        <v>7532</v>
      </c>
      <c r="D866" s="5">
        <v>7532</v>
      </c>
      <c r="E866" s="5">
        <v>7532</v>
      </c>
      <c r="F866" s="5">
        <v>7532</v>
      </c>
      <c r="G866" s="5">
        <v>7532</v>
      </c>
      <c r="H866" s="5">
        <v>7532</v>
      </c>
      <c r="I866" s="20">
        <v>0</v>
      </c>
      <c r="J866" s="20">
        <v>0</v>
      </c>
      <c r="K866" s="20">
        <v>0</v>
      </c>
      <c r="L866" s="20">
        <v>0</v>
      </c>
      <c r="M866" s="20">
        <v>0</v>
      </c>
      <c r="N866" s="5">
        <f>SUM(N867:N890)</f>
        <v>44605.422879999998</v>
      </c>
      <c r="O866" s="5">
        <f>SUM(O867:O890)</f>
        <v>224564.18028000003</v>
      </c>
      <c r="P866" s="98"/>
      <c r="Q866" s="98"/>
      <c r="R866" s="22"/>
    </row>
    <row r="867" spans="1:18" ht="24.75" thickBot="1" x14ac:dyDescent="0.3">
      <c r="A867" s="81"/>
      <c r="B867" s="75" t="s">
        <v>3854</v>
      </c>
      <c r="C867" s="137" t="s">
        <v>3901</v>
      </c>
      <c r="D867" s="137"/>
      <c r="E867" s="137"/>
      <c r="F867" s="137"/>
      <c r="G867" s="137"/>
      <c r="H867" s="137"/>
      <c r="I867" s="140" t="s">
        <v>3901</v>
      </c>
      <c r="J867" s="140"/>
      <c r="K867" s="140"/>
      <c r="L867" s="140"/>
      <c r="M867" s="140"/>
      <c r="N867" s="43">
        <v>11453.115750000003</v>
      </c>
      <c r="O867" s="44">
        <v>176270.61318000001</v>
      </c>
      <c r="P867" s="69" t="s">
        <v>1264</v>
      </c>
      <c r="Q867" s="96" t="s">
        <v>2422</v>
      </c>
      <c r="R867" s="144" t="s">
        <v>2562</v>
      </c>
    </row>
    <row r="868" spans="1:18" ht="16.5" thickBot="1" x14ac:dyDescent="0.3">
      <c r="A868" s="81"/>
      <c r="B868" s="75"/>
      <c r="C868" s="138"/>
      <c r="D868" s="138"/>
      <c r="E868" s="138"/>
      <c r="F868" s="138"/>
      <c r="G868" s="138"/>
      <c r="H868" s="138"/>
      <c r="I868" s="141"/>
      <c r="J868" s="141"/>
      <c r="K868" s="141"/>
      <c r="L868" s="141"/>
      <c r="M868" s="141"/>
      <c r="N868" s="43"/>
      <c r="O868" s="44"/>
      <c r="P868" s="69" t="s">
        <v>1265</v>
      </c>
      <c r="Q868" s="96" t="s">
        <v>2422</v>
      </c>
      <c r="R868" s="145"/>
    </row>
    <row r="869" spans="1:18" ht="36.75" thickBot="1" x14ac:dyDescent="0.3">
      <c r="A869" s="81"/>
      <c r="B869" s="75"/>
      <c r="C869" s="138"/>
      <c r="D869" s="138"/>
      <c r="E869" s="138"/>
      <c r="F869" s="138"/>
      <c r="G869" s="138"/>
      <c r="H869" s="138"/>
      <c r="I869" s="141"/>
      <c r="J869" s="141"/>
      <c r="K869" s="141"/>
      <c r="L869" s="141"/>
      <c r="M869" s="141"/>
      <c r="N869" s="43"/>
      <c r="O869" s="44"/>
      <c r="P869" s="69" t="s">
        <v>1266</v>
      </c>
      <c r="Q869" s="96" t="s">
        <v>2422</v>
      </c>
      <c r="R869" s="145"/>
    </row>
    <row r="870" spans="1:18" ht="24.75" thickBot="1" x14ac:dyDescent="0.3">
      <c r="A870" s="81"/>
      <c r="B870" s="75"/>
      <c r="C870" s="138"/>
      <c r="D870" s="138"/>
      <c r="E870" s="138"/>
      <c r="F870" s="138"/>
      <c r="G870" s="138"/>
      <c r="H870" s="138"/>
      <c r="I870" s="141"/>
      <c r="J870" s="141"/>
      <c r="K870" s="141"/>
      <c r="L870" s="141"/>
      <c r="M870" s="141"/>
      <c r="N870" s="43"/>
      <c r="O870" s="44"/>
      <c r="P870" s="69" t="s">
        <v>1267</v>
      </c>
      <c r="Q870" s="96" t="s">
        <v>2422</v>
      </c>
      <c r="R870" s="145"/>
    </row>
    <row r="871" spans="1:18" ht="24.75" thickBot="1" x14ac:dyDescent="0.3">
      <c r="A871" s="81"/>
      <c r="B871" s="75"/>
      <c r="C871" s="138"/>
      <c r="D871" s="138"/>
      <c r="E871" s="138"/>
      <c r="F871" s="138"/>
      <c r="G871" s="138"/>
      <c r="H871" s="138"/>
      <c r="I871" s="141"/>
      <c r="J871" s="141"/>
      <c r="K871" s="141"/>
      <c r="L871" s="141"/>
      <c r="M871" s="141"/>
      <c r="N871" s="43"/>
      <c r="O871" s="44"/>
      <c r="P871" s="69" t="s">
        <v>1269</v>
      </c>
      <c r="Q871" s="96" t="s">
        <v>2422</v>
      </c>
      <c r="R871" s="145"/>
    </row>
    <row r="872" spans="1:18" ht="16.5" thickBot="1" x14ac:dyDescent="0.3">
      <c r="A872" s="81"/>
      <c r="B872" s="75"/>
      <c r="C872" s="138"/>
      <c r="D872" s="138"/>
      <c r="E872" s="138"/>
      <c r="F872" s="138"/>
      <c r="G872" s="138"/>
      <c r="H872" s="138"/>
      <c r="I872" s="141"/>
      <c r="J872" s="141"/>
      <c r="K872" s="141"/>
      <c r="L872" s="141"/>
      <c r="M872" s="141"/>
      <c r="N872" s="43"/>
      <c r="O872" s="44"/>
      <c r="P872" s="69" t="s">
        <v>1268</v>
      </c>
      <c r="Q872" s="96" t="s">
        <v>2422</v>
      </c>
      <c r="R872" s="145"/>
    </row>
    <row r="873" spans="1:18" ht="24.75" thickBot="1" x14ac:dyDescent="0.3">
      <c r="A873" s="81"/>
      <c r="B873" s="75"/>
      <c r="C873" s="138"/>
      <c r="D873" s="138"/>
      <c r="E873" s="138"/>
      <c r="F873" s="138"/>
      <c r="G873" s="138"/>
      <c r="H873" s="138"/>
      <c r="I873" s="141"/>
      <c r="J873" s="141"/>
      <c r="K873" s="141"/>
      <c r="L873" s="141"/>
      <c r="M873" s="141"/>
      <c r="N873" s="43"/>
      <c r="O873" s="44"/>
      <c r="P873" s="69" t="s">
        <v>1270</v>
      </c>
      <c r="Q873" s="96" t="s">
        <v>2422</v>
      </c>
      <c r="R873" s="145"/>
    </row>
    <row r="874" spans="1:18" ht="16.5" thickBot="1" x14ac:dyDescent="0.3">
      <c r="A874" s="81"/>
      <c r="B874" s="75"/>
      <c r="C874" s="138"/>
      <c r="D874" s="138"/>
      <c r="E874" s="138"/>
      <c r="F874" s="138"/>
      <c r="G874" s="138"/>
      <c r="H874" s="138"/>
      <c r="I874" s="141"/>
      <c r="J874" s="141"/>
      <c r="K874" s="141"/>
      <c r="L874" s="141"/>
      <c r="M874" s="141"/>
      <c r="N874" s="43"/>
      <c r="O874" s="44"/>
      <c r="P874" s="69" t="s">
        <v>1271</v>
      </c>
      <c r="Q874" s="96" t="s">
        <v>2422</v>
      </c>
      <c r="R874" s="145"/>
    </row>
    <row r="875" spans="1:18" ht="24.75" thickBot="1" x14ac:dyDescent="0.3">
      <c r="A875" s="81"/>
      <c r="B875" s="75"/>
      <c r="C875" s="138"/>
      <c r="D875" s="138"/>
      <c r="E875" s="138"/>
      <c r="F875" s="138"/>
      <c r="G875" s="138"/>
      <c r="H875" s="138"/>
      <c r="I875" s="141"/>
      <c r="J875" s="141"/>
      <c r="K875" s="141"/>
      <c r="L875" s="141"/>
      <c r="M875" s="141"/>
      <c r="N875" s="43"/>
      <c r="O875" s="44"/>
      <c r="P875" s="69" t="s">
        <v>1272</v>
      </c>
      <c r="Q875" s="96" t="s">
        <v>2422</v>
      </c>
      <c r="R875" s="145"/>
    </row>
    <row r="876" spans="1:18" ht="24.75" thickBot="1" x14ac:dyDescent="0.3">
      <c r="A876" s="81"/>
      <c r="B876" s="75"/>
      <c r="C876" s="138"/>
      <c r="D876" s="138"/>
      <c r="E876" s="138"/>
      <c r="F876" s="138"/>
      <c r="G876" s="138"/>
      <c r="H876" s="138"/>
      <c r="I876" s="141"/>
      <c r="J876" s="141"/>
      <c r="K876" s="141"/>
      <c r="L876" s="141"/>
      <c r="M876" s="141"/>
      <c r="N876" s="43"/>
      <c r="O876" s="44"/>
      <c r="P876" s="69" t="s">
        <v>1273</v>
      </c>
      <c r="Q876" s="96" t="s">
        <v>2422</v>
      </c>
      <c r="R876" s="145"/>
    </row>
    <row r="877" spans="1:18" ht="24.75" thickBot="1" x14ac:dyDescent="0.3">
      <c r="A877" s="81"/>
      <c r="B877" s="75"/>
      <c r="C877" s="138"/>
      <c r="D877" s="138"/>
      <c r="E877" s="138"/>
      <c r="F877" s="138"/>
      <c r="G877" s="138"/>
      <c r="H877" s="138"/>
      <c r="I877" s="141"/>
      <c r="J877" s="141"/>
      <c r="K877" s="141"/>
      <c r="L877" s="141"/>
      <c r="M877" s="141"/>
      <c r="N877" s="43"/>
      <c r="O877" s="44"/>
      <c r="P877" s="69" t="s">
        <v>1274</v>
      </c>
      <c r="Q877" s="96" t="s">
        <v>2422</v>
      </c>
      <c r="R877" s="145"/>
    </row>
    <row r="878" spans="1:18" ht="27" customHeight="1" thickBot="1" x14ac:dyDescent="0.3">
      <c r="A878" s="81"/>
      <c r="B878" s="75"/>
      <c r="C878" s="138"/>
      <c r="D878" s="138"/>
      <c r="E878" s="138"/>
      <c r="F878" s="138"/>
      <c r="G878" s="138"/>
      <c r="H878" s="138"/>
      <c r="I878" s="141"/>
      <c r="J878" s="141"/>
      <c r="K878" s="141"/>
      <c r="L878" s="141"/>
      <c r="M878" s="141"/>
      <c r="N878" s="43"/>
      <c r="O878" s="44"/>
      <c r="P878" s="69" t="s">
        <v>1275</v>
      </c>
      <c r="Q878" s="96" t="s">
        <v>2422</v>
      </c>
      <c r="R878" s="145"/>
    </row>
    <row r="879" spans="1:18" ht="24.75" thickBot="1" x14ac:dyDescent="0.3">
      <c r="A879" s="81"/>
      <c r="B879" s="75" t="s">
        <v>3855</v>
      </c>
      <c r="C879" s="138"/>
      <c r="D879" s="138"/>
      <c r="E879" s="138"/>
      <c r="F879" s="138"/>
      <c r="G879" s="138"/>
      <c r="H879" s="138"/>
      <c r="I879" s="141"/>
      <c r="J879" s="141"/>
      <c r="K879" s="141"/>
      <c r="L879" s="141"/>
      <c r="M879" s="141"/>
      <c r="N879" s="43">
        <v>10346.012989999999</v>
      </c>
      <c r="O879" s="44">
        <v>24221.337100000001</v>
      </c>
      <c r="P879" s="69" t="s">
        <v>1276</v>
      </c>
      <c r="Q879" s="96" t="s">
        <v>2422</v>
      </c>
      <c r="R879" s="145"/>
    </row>
    <row r="880" spans="1:18" ht="24.75" thickBot="1" x14ac:dyDescent="0.3">
      <c r="A880" s="81"/>
      <c r="B880" s="75"/>
      <c r="C880" s="138"/>
      <c r="D880" s="138"/>
      <c r="E880" s="138"/>
      <c r="F880" s="138"/>
      <c r="G880" s="138"/>
      <c r="H880" s="138"/>
      <c r="I880" s="141"/>
      <c r="J880" s="141"/>
      <c r="K880" s="141"/>
      <c r="L880" s="141"/>
      <c r="M880" s="141"/>
      <c r="N880" s="43"/>
      <c r="O880" s="44"/>
      <c r="P880" s="69" t="s">
        <v>1277</v>
      </c>
      <c r="Q880" s="96" t="s">
        <v>2422</v>
      </c>
      <c r="R880" s="145"/>
    </row>
    <row r="881" spans="1:18" ht="24.75" thickBot="1" x14ac:dyDescent="0.3">
      <c r="A881" s="81"/>
      <c r="B881" s="75"/>
      <c r="C881" s="138"/>
      <c r="D881" s="138"/>
      <c r="E881" s="138"/>
      <c r="F881" s="138"/>
      <c r="G881" s="138"/>
      <c r="H881" s="138"/>
      <c r="I881" s="141"/>
      <c r="J881" s="141"/>
      <c r="K881" s="141"/>
      <c r="L881" s="141"/>
      <c r="M881" s="141"/>
      <c r="N881" s="43"/>
      <c r="O881" s="44"/>
      <c r="P881" s="69" t="s">
        <v>1278</v>
      </c>
      <c r="Q881" s="96" t="s">
        <v>2422</v>
      </c>
      <c r="R881" s="145"/>
    </row>
    <row r="882" spans="1:18" ht="24.75" thickBot="1" x14ac:dyDescent="0.3">
      <c r="A882" s="81"/>
      <c r="B882" s="75"/>
      <c r="C882" s="138"/>
      <c r="D882" s="138"/>
      <c r="E882" s="138"/>
      <c r="F882" s="138"/>
      <c r="G882" s="138"/>
      <c r="H882" s="138"/>
      <c r="I882" s="141"/>
      <c r="J882" s="141"/>
      <c r="K882" s="141"/>
      <c r="L882" s="141"/>
      <c r="M882" s="141"/>
      <c r="N882" s="43"/>
      <c r="O882" s="44"/>
      <c r="P882" s="69" t="s">
        <v>1279</v>
      </c>
      <c r="Q882" s="96" t="s">
        <v>2422</v>
      </c>
      <c r="R882" s="145"/>
    </row>
    <row r="883" spans="1:18" ht="36.75" thickBot="1" x14ac:dyDescent="0.3">
      <c r="A883" s="81"/>
      <c r="B883" s="75"/>
      <c r="C883" s="138"/>
      <c r="D883" s="138"/>
      <c r="E883" s="138"/>
      <c r="F883" s="138"/>
      <c r="G883" s="138"/>
      <c r="H883" s="138"/>
      <c r="I883" s="141"/>
      <c r="J883" s="141"/>
      <c r="K883" s="141"/>
      <c r="L883" s="141"/>
      <c r="M883" s="141"/>
      <c r="N883" s="43"/>
      <c r="O883" s="44"/>
      <c r="P883" s="69" t="s">
        <v>1280</v>
      </c>
      <c r="Q883" s="96" t="s">
        <v>2422</v>
      </c>
      <c r="R883" s="145"/>
    </row>
    <row r="884" spans="1:18" ht="16.5" thickBot="1" x14ac:dyDescent="0.3">
      <c r="A884" s="81"/>
      <c r="B884" s="75"/>
      <c r="C884" s="138"/>
      <c r="D884" s="138"/>
      <c r="E884" s="138"/>
      <c r="F884" s="138"/>
      <c r="G884" s="138"/>
      <c r="H884" s="138"/>
      <c r="I884" s="141"/>
      <c r="J884" s="141"/>
      <c r="K884" s="141"/>
      <c r="L884" s="141"/>
      <c r="M884" s="141"/>
      <c r="N884" s="43"/>
      <c r="O884" s="44"/>
      <c r="P884" s="69" t="s">
        <v>1281</v>
      </c>
      <c r="Q884" s="96" t="s">
        <v>2422</v>
      </c>
      <c r="R884" s="145"/>
    </row>
    <row r="885" spans="1:18" ht="24.75" thickBot="1" x14ac:dyDescent="0.3">
      <c r="A885" s="81"/>
      <c r="B885" s="75" t="s">
        <v>3856</v>
      </c>
      <c r="C885" s="138"/>
      <c r="D885" s="138"/>
      <c r="E885" s="138"/>
      <c r="F885" s="138"/>
      <c r="G885" s="138"/>
      <c r="H885" s="138"/>
      <c r="I885" s="141"/>
      <c r="J885" s="141"/>
      <c r="K885" s="141"/>
      <c r="L885" s="141"/>
      <c r="M885" s="141"/>
      <c r="N885" s="43">
        <v>3142.6292600000002</v>
      </c>
      <c r="O885" s="44">
        <v>3104.7716399999999</v>
      </c>
      <c r="P885" s="69" t="s">
        <v>1282</v>
      </c>
      <c r="Q885" s="96" t="s">
        <v>2422</v>
      </c>
      <c r="R885" s="145"/>
    </row>
    <row r="886" spans="1:18" ht="16.5" customHeight="1" thickBot="1" x14ac:dyDescent="0.3">
      <c r="A886" s="81"/>
      <c r="B886" s="75"/>
      <c r="C886" s="138"/>
      <c r="D886" s="138"/>
      <c r="E886" s="138"/>
      <c r="F886" s="138"/>
      <c r="G886" s="138"/>
      <c r="H886" s="138"/>
      <c r="I886" s="141"/>
      <c r="J886" s="141"/>
      <c r="K886" s="141"/>
      <c r="L886" s="141"/>
      <c r="M886" s="141"/>
      <c r="N886" s="43"/>
      <c r="O886" s="44"/>
      <c r="P886" s="69" t="s">
        <v>1283</v>
      </c>
      <c r="Q886" s="96" t="s">
        <v>2422</v>
      </c>
      <c r="R886" s="145"/>
    </row>
    <row r="887" spans="1:18" ht="24.75" thickBot="1" x14ac:dyDescent="0.3">
      <c r="A887" s="81"/>
      <c r="B887" s="75"/>
      <c r="C887" s="138"/>
      <c r="D887" s="138"/>
      <c r="E887" s="138"/>
      <c r="F887" s="138"/>
      <c r="G887" s="138"/>
      <c r="H887" s="138"/>
      <c r="I887" s="141"/>
      <c r="J887" s="141"/>
      <c r="K887" s="141"/>
      <c r="L887" s="141"/>
      <c r="M887" s="141"/>
      <c r="N887" s="43"/>
      <c r="O887" s="44"/>
      <c r="P887" s="69" t="s">
        <v>1284</v>
      </c>
      <c r="Q887" s="96" t="s">
        <v>2422</v>
      </c>
      <c r="R887" s="145"/>
    </row>
    <row r="888" spans="1:18" ht="36.75" thickBot="1" x14ac:dyDescent="0.3">
      <c r="A888" s="81"/>
      <c r="B888" s="75"/>
      <c r="C888" s="138"/>
      <c r="D888" s="138"/>
      <c r="E888" s="138"/>
      <c r="F888" s="138"/>
      <c r="G888" s="138"/>
      <c r="H888" s="138"/>
      <c r="I888" s="141"/>
      <c r="J888" s="141"/>
      <c r="K888" s="141"/>
      <c r="L888" s="141"/>
      <c r="M888" s="141"/>
      <c r="N888" s="43"/>
      <c r="O888" s="44"/>
      <c r="P888" s="69" t="s">
        <v>1285</v>
      </c>
      <c r="Q888" s="96" t="s">
        <v>2422</v>
      </c>
      <c r="R888" s="145"/>
    </row>
    <row r="889" spans="1:18" ht="36.75" thickBot="1" x14ac:dyDescent="0.3">
      <c r="A889" s="81"/>
      <c r="B889" s="75"/>
      <c r="C889" s="138"/>
      <c r="D889" s="138"/>
      <c r="E889" s="138"/>
      <c r="F889" s="138"/>
      <c r="G889" s="138"/>
      <c r="H889" s="138"/>
      <c r="I889" s="141"/>
      <c r="J889" s="141"/>
      <c r="K889" s="141"/>
      <c r="L889" s="141"/>
      <c r="M889" s="141"/>
      <c r="N889" s="43"/>
      <c r="O889" s="44"/>
      <c r="P889" s="69" t="s">
        <v>1286</v>
      </c>
      <c r="Q889" s="96" t="s">
        <v>2422</v>
      </c>
      <c r="R889" s="145"/>
    </row>
    <row r="890" spans="1:18" ht="16.5" thickBot="1" x14ac:dyDescent="0.3">
      <c r="A890" s="81"/>
      <c r="B890" s="75" t="s">
        <v>1122</v>
      </c>
      <c r="C890" s="139"/>
      <c r="D890" s="139"/>
      <c r="E890" s="139"/>
      <c r="F890" s="139"/>
      <c r="G890" s="139"/>
      <c r="H890" s="139"/>
      <c r="I890" s="142"/>
      <c r="J890" s="142"/>
      <c r="K890" s="142"/>
      <c r="L890" s="142"/>
      <c r="M890" s="142"/>
      <c r="N890" s="43">
        <v>19663.66488</v>
      </c>
      <c r="O890" s="44">
        <v>20967.458360000004</v>
      </c>
      <c r="P890" s="69" t="s">
        <v>2422</v>
      </c>
      <c r="Q890" s="96" t="s">
        <v>2422</v>
      </c>
      <c r="R890" s="146"/>
    </row>
    <row r="891" spans="1:18" ht="16.5" customHeight="1" thickBot="1" x14ac:dyDescent="0.3">
      <c r="A891" s="147" t="s">
        <v>2161</v>
      </c>
      <c r="B891" s="148"/>
      <c r="C891" s="6">
        <f>SUM(C892:C902)</f>
        <v>2923.4470000000001</v>
      </c>
      <c r="D891" s="6">
        <f t="shared" ref="D891:H891" si="45">SUM(D892:D902)</f>
        <v>15808.877</v>
      </c>
      <c r="E891" s="6">
        <f t="shared" si="45"/>
        <v>24732.831999999999</v>
      </c>
      <c r="F891" s="6">
        <f t="shared" si="45"/>
        <v>24732.831999999999</v>
      </c>
      <c r="G891" s="6">
        <f t="shared" si="45"/>
        <v>24732.831999999999</v>
      </c>
      <c r="H891" s="6">
        <f t="shared" si="45"/>
        <v>24732.831999999999</v>
      </c>
      <c r="I891" s="156" t="s">
        <v>3903</v>
      </c>
      <c r="J891" s="156"/>
      <c r="K891" s="156"/>
      <c r="L891" s="156"/>
      <c r="M891" s="156"/>
      <c r="N891" s="6">
        <f>SUM(N892:N902)</f>
        <v>185483.91897999999</v>
      </c>
      <c r="O891" s="6">
        <f>SUM(O892:O902)</f>
        <v>133798.87766999999</v>
      </c>
      <c r="P891" s="98"/>
      <c r="Q891" s="98"/>
      <c r="R891" s="4"/>
    </row>
    <row r="892" spans="1:18" ht="24.75" thickBot="1" x14ac:dyDescent="0.3">
      <c r="A892" s="82"/>
      <c r="B892" s="77" t="s">
        <v>3857</v>
      </c>
      <c r="C892" s="41">
        <v>0</v>
      </c>
      <c r="D892" s="40">
        <v>392.25</v>
      </c>
      <c r="E892" s="41">
        <v>784.5</v>
      </c>
      <c r="F892" s="40">
        <v>784.5</v>
      </c>
      <c r="G892" s="41">
        <v>784.5</v>
      </c>
      <c r="H892" s="40">
        <v>784.5</v>
      </c>
      <c r="I892" s="36"/>
      <c r="J892" s="40"/>
      <c r="K892" s="36"/>
      <c r="L892" s="40"/>
      <c r="M892" s="36"/>
      <c r="N892" s="43">
        <v>10654.1878</v>
      </c>
      <c r="O892" s="44">
        <v>6088.5703300000005</v>
      </c>
      <c r="P892" s="103" t="s">
        <v>2148</v>
      </c>
      <c r="Q892" s="73" t="s">
        <v>755</v>
      </c>
      <c r="R892" s="23"/>
    </row>
    <row r="893" spans="1:18" ht="16.5" thickBot="1" x14ac:dyDescent="0.3">
      <c r="A893" s="82"/>
      <c r="B893" s="77"/>
      <c r="C893" s="41"/>
      <c r="D893" s="40"/>
      <c r="E893" s="41"/>
      <c r="F893" s="40"/>
      <c r="G893" s="41"/>
      <c r="H893" s="40"/>
      <c r="I893" s="36"/>
      <c r="J893" s="40"/>
      <c r="K893" s="36"/>
      <c r="L893" s="40"/>
      <c r="M893" s="36"/>
      <c r="N893" s="43"/>
      <c r="O893" s="44"/>
      <c r="P893" s="103" t="s">
        <v>2149</v>
      </c>
      <c r="Q893" s="73" t="s">
        <v>1147</v>
      </c>
      <c r="R893" s="23"/>
    </row>
    <row r="894" spans="1:18" ht="24.75" thickBot="1" x14ac:dyDescent="0.3">
      <c r="A894" s="82"/>
      <c r="B894" s="77" t="s">
        <v>3858</v>
      </c>
      <c r="C894" s="41">
        <v>68.400000000000006</v>
      </c>
      <c r="D894" s="40">
        <v>68.400000000000006</v>
      </c>
      <c r="E894" s="41">
        <v>583.31799999999998</v>
      </c>
      <c r="F894" s="40">
        <v>583.31799999999998</v>
      </c>
      <c r="G894" s="41">
        <v>583.31799999999998</v>
      </c>
      <c r="H894" s="40">
        <v>583.31799999999998</v>
      </c>
      <c r="I894" s="36"/>
      <c r="J894" s="40"/>
      <c r="K894" s="36"/>
      <c r="L894" s="40"/>
      <c r="M894" s="36"/>
      <c r="N894" s="43">
        <v>1422.0614399999999</v>
      </c>
      <c r="O894" s="44">
        <v>1158.3778599999998</v>
      </c>
      <c r="P894" s="103" t="s">
        <v>2150</v>
      </c>
      <c r="Q894" s="73" t="s">
        <v>758</v>
      </c>
      <c r="R894" s="23"/>
    </row>
    <row r="895" spans="1:18" ht="24.75" thickBot="1" x14ac:dyDescent="0.3">
      <c r="A895" s="82"/>
      <c r="B895" s="77"/>
      <c r="C895" s="41"/>
      <c r="D895" s="40"/>
      <c r="E895" s="41"/>
      <c r="F895" s="40"/>
      <c r="G895" s="41"/>
      <c r="H895" s="40"/>
      <c r="I895" s="36"/>
      <c r="J895" s="40"/>
      <c r="K895" s="36"/>
      <c r="L895" s="40"/>
      <c r="M895" s="36"/>
      <c r="N895" s="43"/>
      <c r="O895" s="44"/>
      <c r="P895" s="103" t="s">
        <v>2151</v>
      </c>
      <c r="Q895" s="73" t="s">
        <v>2153</v>
      </c>
      <c r="R895" s="23"/>
    </row>
    <row r="896" spans="1:18" ht="24.75" thickBot="1" x14ac:dyDescent="0.3">
      <c r="A896" s="82"/>
      <c r="B896" s="77"/>
      <c r="C896" s="41"/>
      <c r="D896" s="40"/>
      <c r="E896" s="41"/>
      <c r="F896" s="40"/>
      <c r="G896" s="41"/>
      <c r="H896" s="40"/>
      <c r="I896" s="36"/>
      <c r="J896" s="40"/>
      <c r="K896" s="36"/>
      <c r="L896" s="40"/>
      <c r="M896" s="36"/>
      <c r="N896" s="43"/>
      <c r="O896" s="44"/>
      <c r="P896" s="103" t="s">
        <v>2152</v>
      </c>
      <c r="Q896" s="73" t="s">
        <v>2153</v>
      </c>
      <c r="R896" s="23"/>
    </row>
    <row r="897" spans="1:18" ht="36.75" thickBot="1" x14ac:dyDescent="0.3">
      <c r="A897" s="82"/>
      <c r="B897" s="77" t="s">
        <v>3859</v>
      </c>
      <c r="C897" s="41">
        <v>1538.2</v>
      </c>
      <c r="D897" s="40">
        <v>4675.4560000000001</v>
      </c>
      <c r="E897" s="41">
        <v>6883.75</v>
      </c>
      <c r="F897" s="40">
        <v>6883.75</v>
      </c>
      <c r="G897" s="41">
        <v>6883.75</v>
      </c>
      <c r="H897" s="40">
        <v>6883.75</v>
      </c>
      <c r="I897" s="36"/>
      <c r="J897" s="40"/>
      <c r="K897" s="36"/>
      <c r="L897" s="40"/>
      <c r="M897" s="36"/>
      <c r="N897" s="43">
        <v>84264.622269999993</v>
      </c>
      <c r="O897" s="44">
        <v>78529.511689999999</v>
      </c>
      <c r="P897" s="103" t="s">
        <v>2154</v>
      </c>
      <c r="Q897" s="73" t="s">
        <v>2157</v>
      </c>
      <c r="R897" s="23"/>
    </row>
    <row r="898" spans="1:18" ht="16.5" customHeight="1" thickBot="1" x14ac:dyDescent="0.3">
      <c r="A898" s="82"/>
      <c r="B898" s="77"/>
      <c r="C898" s="41"/>
      <c r="D898" s="40"/>
      <c r="E898" s="41"/>
      <c r="F898" s="40"/>
      <c r="G898" s="41"/>
      <c r="H898" s="40"/>
      <c r="I898" s="36"/>
      <c r="J898" s="40"/>
      <c r="K898" s="36"/>
      <c r="L898" s="40"/>
      <c r="M898" s="36"/>
      <c r="N898" s="43"/>
      <c r="O898" s="44"/>
      <c r="P898" s="103" t="s">
        <v>2155</v>
      </c>
      <c r="Q898" s="73" t="s">
        <v>763</v>
      </c>
      <c r="R898" s="23"/>
    </row>
    <row r="899" spans="1:18" ht="24.75" thickBot="1" x14ac:dyDescent="0.3">
      <c r="A899" s="82"/>
      <c r="B899" s="77"/>
      <c r="C899" s="41"/>
      <c r="D899" s="40"/>
      <c r="E899" s="41"/>
      <c r="F899" s="40"/>
      <c r="G899" s="41"/>
      <c r="H899" s="40"/>
      <c r="I899" s="36"/>
      <c r="J899" s="40"/>
      <c r="K899" s="36"/>
      <c r="L899" s="40"/>
      <c r="M899" s="36"/>
      <c r="N899" s="43"/>
      <c r="O899" s="44"/>
      <c r="P899" s="103" t="s">
        <v>2156</v>
      </c>
      <c r="Q899" s="73" t="s">
        <v>765</v>
      </c>
      <c r="R899" s="23"/>
    </row>
    <row r="900" spans="1:18" ht="24.75" thickBot="1" x14ac:dyDescent="0.3">
      <c r="A900" s="82"/>
      <c r="B900" s="77" t="s">
        <v>3860</v>
      </c>
      <c r="C900" s="41">
        <v>888.90899999999999</v>
      </c>
      <c r="D900" s="40">
        <v>9399.2630000000008</v>
      </c>
      <c r="E900" s="41">
        <v>12835.77</v>
      </c>
      <c r="F900" s="40">
        <v>12835.77</v>
      </c>
      <c r="G900" s="41">
        <v>12835.77</v>
      </c>
      <c r="H900" s="40">
        <v>12835.77</v>
      </c>
      <c r="I900" s="36"/>
      <c r="J900" s="40"/>
      <c r="K900" s="36"/>
      <c r="L900" s="40"/>
      <c r="M900" s="36"/>
      <c r="N900" s="43">
        <v>60190.728069999997</v>
      </c>
      <c r="O900" s="44">
        <v>14254.06091</v>
      </c>
      <c r="P900" s="103" t="s">
        <v>2158</v>
      </c>
      <c r="Q900" s="73" t="s">
        <v>2160</v>
      </c>
      <c r="R900" s="23"/>
    </row>
    <row r="901" spans="1:18" ht="24.75" thickBot="1" x14ac:dyDescent="0.3">
      <c r="A901" s="82"/>
      <c r="B901" s="77"/>
      <c r="C901" s="41"/>
      <c r="D901" s="40"/>
      <c r="E901" s="41"/>
      <c r="F901" s="40"/>
      <c r="G901" s="41"/>
      <c r="H901" s="40"/>
      <c r="I901" s="36"/>
      <c r="J901" s="40"/>
      <c r="K901" s="36"/>
      <c r="L901" s="40"/>
      <c r="M901" s="36"/>
      <c r="N901" s="43"/>
      <c r="O901" s="44"/>
      <c r="P901" s="103" t="s">
        <v>2159</v>
      </c>
      <c r="Q901" s="73" t="s">
        <v>2160</v>
      </c>
      <c r="R901" s="23"/>
    </row>
    <row r="902" spans="1:18" ht="16.5" thickBot="1" x14ac:dyDescent="0.3">
      <c r="A902" s="82"/>
      <c r="B902" s="75" t="s">
        <v>1122</v>
      </c>
      <c r="C902" s="41">
        <v>427.93799999999999</v>
      </c>
      <c r="D902" s="40">
        <v>1273.508</v>
      </c>
      <c r="E902" s="41">
        <v>3645.4940000000001</v>
      </c>
      <c r="F902" s="40">
        <v>3645.4940000000001</v>
      </c>
      <c r="G902" s="41">
        <v>3645.4940000000001</v>
      </c>
      <c r="H902" s="40">
        <v>3645.4940000000001</v>
      </c>
      <c r="I902" s="36"/>
      <c r="J902" s="40"/>
      <c r="K902" s="36"/>
      <c r="L902" s="40"/>
      <c r="M902" s="36"/>
      <c r="N902" s="43">
        <v>28952.319400000004</v>
      </c>
      <c r="O902" s="44">
        <v>33768.356879999999</v>
      </c>
      <c r="P902" s="103" t="s">
        <v>2422</v>
      </c>
      <c r="Q902" s="99" t="s">
        <v>2422</v>
      </c>
      <c r="R902" s="23"/>
    </row>
    <row r="903" spans="1:18" ht="16.5" customHeight="1" thickBot="1" x14ac:dyDescent="0.3">
      <c r="A903" s="147" t="s">
        <v>2089</v>
      </c>
      <c r="B903" s="148"/>
      <c r="C903" s="6">
        <f>SUM(C904:C918)</f>
        <v>31279</v>
      </c>
      <c r="D903" s="6">
        <f t="shared" ref="D903:H903" si="46">SUM(D904:D918)</f>
        <v>72780</v>
      </c>
      <c r="E903" s="6">
        <f t="shared" si="46"/>
        <v>143408</v>
      </c>
      <c r="F903" s="6">
        <f t="shared" si="46"/>
        <v>143408</v>
      </c>
      <c r="G903" s="6">
        <f t="shared" si="46"/>
        <v>143408</v>
      </c>
      <c r="H903" s="6">
        <f t="shared" si="46"/>
        <v>143408</v>
      </c>
      <c r="I903" s="156" t="s">
        <v>3903</v>
      </c>
      <c r="J903" s="156"/>
      <c r="K903" s="156"/>
      <c r="L903" s="156"/>
      <c r="M903" s="156"/>
      <c r="N903" s="6">
        <f>SUM(N904:N918)</f>
        <v>740803.28221000009</v>
      </c>
      <c r="O903" s="6">
        <f>SUM(O904:O918)</f>
        <v>767446.62755999994</v>
      </c>
      <c r="P903" s="98"/>
      <c r="Q903" s="98"/>
      <c r="R903" s="23"/>
    </row>
    <row r="904" spans="1:18" ht="16.5" thickBot="1" x14ac:dyDescent="0.3">
      <c r="A904" s="82"/>
      <c r="B904" s="77" t="s">
        <v>2464</v>
      </c>
      <c r="C904" s="41">
        <v>5451</v>
      </c>
      <c r="D904" s="40">
        <v>9576</v>
      </c>
      <c r="E904" s="41">
        <v>10618</v>
      </c>
      <c r="F904" s="40">
        <v>10618</v>
      </c>
      <c r="G904" s="41">
        <v>10618</v>
      </c>
      <c r="H904" s="40">
        <v>10618</v>
      </c>
      <c r="I904" s="36"/>
      <c r="J904" s="40"/>
      <c r="K904" s="36"/>
      <c r="L904" s="40"/>
      <c r="M904" s="36"/>
      <c r="N904" s="43">
        <v>59935.18073</v>
      </c>
      <c r="O904" s="44">
        <v>50476.251400000008</v>
      </c>
      <c r="P904" s="103" t="s">
        <v>2090</v>
      </c>
      <c r="Q904" s="73" t="s">
        <v>2091</v>
      </c>
      <c r="R904" s="23"/>
    </row>
    <row r="905" spans="1:18" ht="24.75" thickBot="1" x14ac:dyDescent="0.3">
      <c r="A905" s="82"/>
      <c r="B905" s="77" t="s">
        <v>2465</v>
      </c>
      <c r="C905" s="41">
        <v>158</v>
      </c>
      <c r="D905" s="40">
        <v>308</v>
      </c>
      <c r="E905" s="41">
        <v>7689</v>
      </c>
      <c r="F905" s="40">
        <v>7689</v>
      </c>
      <c r="G905" s="41">
        <v>7689</v>
      </c>
      <c r="H905" s="40">
        <v>7689</v>
      </c>
      <c r="I905" s="36"/>
      <c r="J905" s="40"/>
      <c r="K905" s="36"/>
      <c r="L905" s="40"/>
      <c r="M905" s="36"/>
      <c r="N905" s="43">
        <v>16818.882040000004</v>
      </c>
      <c r="O905" s="44">
        <v>17531.072820000001</v>
      </c>
      <c r="P905" s="103" t="s">
        <v>3568</v>
      </c>
      <c r="Q905" s="73" t="s">
        <v>2092</v>
      </c>
      <c r="R905" s="23"/>
    </row>
    <row r="906" spans="1:18" ht="24.75" thickBot="1" x14ac:dyDescent="0.3">
      <c r="A906" s="82"/>
      <c r="B906" s="77"/>
      <c r="C906" s="41"/>
      <c r="D906" s="40"/>
      <c r="E906" s="41"/>
      <c r="F906" s="40"/>
      <c r="G906" s="41"/>
      <c r="H906" s="40"/>
      <c r="I906" s="36"/>
      <c r="J906" s="40"/>
      <c r="K906" s="36"/>
      <c r="L906" s="40"/>
      <c r="M906" s="36"/>
      <c r="N906" s="43"/>
      <c r="O906" s="44"/>
      <c r="P906" s="103" t="s">
        <v>3569</v>
      </c>
      <c r="Q906" s="73" t="s">
        <v>2096</v>
      </c>
      <c r="R906" s="23"/>
    </row>
    <row r="907" spans="1:18" ht="36.75" thickBot="1" x14ac:dyDescent="0.3">
      <c r="A907" s="82"/>
      <c r="B907" s="77" t="s">
        <v>2466</v>
      </c>
      <c r="C907" s="41">
        <v>7254</v>
      </c>
      <c r="D907" s="40">
        <v>22319</v>
      </c>
      <c r="E907" s="41">
        <v>37216</v>
      </c>
      <c r="F907" s="40">
        <v>37216</v>
      </c>
      <c r="G907" s="41">
        <v>37216</v>
      </c>
      <c r="H907" s="40">
        <v>37216</v>
      </c>
      <c r="I907" s="36"/>
      <c r="J907" s="40"/>
      <c r="K907" s="36"/>
      <c r="L907" s="40"/>
      <c r="M907" s="36"/>
      <c r="N907" s="43">
        <v>312596.31868000003</v>
      </c>
      <c r="O907" s="44">
        <v>255047.55346999996</v>
      </c>
      <c r="P907" s="103" t="s">
        <v>3570</v>
      </c>
      <c r="Q907" s="73" t="s">
        <v>2093</v>
      </c>
      <c r="R907" s="23"/>
    </row>
    <row r="908" spans="1:18" ht="16.5" thickBot="1" x14ac:dyDescent="0.3">
      <c r="A908" s="82"/>
      <c r="B908" s="77"/>
      <c r="C908" s="41"/>
      <c r="D908" s="40"/>
      <c r="E908" s="41"/>
      <c r="F908" s="40"/>
      <c r="G908" s="41"/>
      <c r="H908" s="40"/>
      <c r="I908" s="36"/>
      <c r="J908" s="40"/>
      <c r="K908" s="36"/>
      <c r="L908" s="40"/>
      <c r="M908" s="36"/>
      <c r="N908" s="43"/>
      <c r="O908" s="44"/>
      <c r="P908" s="103" t="s">
        <v>3571</v>
      </c>
      <c r="Q908" s="73" t="s">
        <v>2094</v>
      </c>
      <c r="R908" s="23"/>
    </row>
    <row r="909" spans="1:18" ht="24.75" thickBot="1" x14ac:dyDescent="0.3">
      <c r="A909" s="82"/>
      <c r="B909" s="77"/>
      <c r="C909" s="41"/>
      <c r="D909" s="40"/>
      <c r="E909" s="41"/>
      <c r="F909" s="40"/>
      <c r="G909" s="41"/>
      <c r="H909" s="40"/>
      <c r="I909" s="36"/>
      <c r="J909" s="40"/>
      <c r="K909" s="36"/>
      <c r="L909" s="40"/>
      <c r="M909" s="36"/>
      <c r="N909" s="43"/>
      <c r="O909" s="44"/>
      <c r="P909" s="103" t="s">
        <v>3572</v>
      </c>
      <c r="Q909" s="73" t="s">
        <v>1397</v>
      </c>
      <c r="R909" s="23"/>
    </row>
    <row r="910" spans="1:18" ht="24.75" thickBot="1" x14ac:dyDescent="0.3">
      <c r="A910" s="82"/>
      <c r="B910" s="77" t="s">
        <v>2467</v>
      </c>
      <c r="C910" s="41">
        <v>15</v>
      </c>
      <c r="D910" s="40">
        <v>57</v>
      </c>
      <c r="E910" s="41">
        <v>101</v>
      </c>
      <c r="F910" s="40">
        <v>101</v>
      </c>
      <c r="G910" s="41">
        <v>101</v>
      </c>
      <c r="H910" s="40">
        <v>101</v>
      </c>
      <c r="I910" s="36"/>
      <c r="J910" s="40"/>
      <c r="K910" s="36"/>
      <c r="L910" s="40"/>
      <c r="M910" s="36"/>
      <c r="N910" s="43">
        <v>14468.90338</v>
      </c>
      <c r="O910" s="44">
        <v>11749.429390000001</v>
      </c>
      <c r="P910" s="103" t="s">
        <v>2097</v>
      </c>
      <c r="Q910" s="73" t="s">
        <v>1887</v>
      </c>
      <c r="R910" s="23"/>
    </row>
    <row r="911" spans="1:18" ht="24.75" thickBot="1" x14ac:dyDescent="0.3">
      <c r="A911" s="82"/>
      <c r="B911" s="77" t="s">
        <v>2468</v>
      </c>
      <c r="C911" s="41">
        <v>103</v>
      </c>
      <c r="D911" s="40">
        <v>996</v>
      </c>
      <c r="E911" s="41">
        <v>3270</v>
      </c>
      <c r="F911" s="40">
        <v>3270</v>
      </c>
      <c r="G911" s="41">
        <v>3270</v>
      </c>
      <c r="H911" s="40">
        <v>3270</v>
      </c>
      <c r="I911" s="36"/>
      <c r="J911" s="40"/>
      <c r="K911" s="36"/>
      <c r="L911" s="40"/>
      <c r="M911" s="36"/>
      <c r="N911" s="43">
        <v>71653.067179999998</v>
      </c>
      <c r="O911" s="44">
        <v>61269.200079999995</v>
      </c>
      <c r="P911" s="103" t="s">
        <v>2098</v>
      </c>
      <c r="Q911" s="73" t="s">
        <v>2095</v>
      </c>
      <c r="R911" s="23"/>
    </row>
    <row r="912" spans="1:18" ht="36.75" thickBot="1" x14ac:dyDescent="0.3">
      <c r="A912" s="82"/>
      <c r="B912" s="77"/>
      <c r="C912" s="41"/>
      <c r="D912" s="40"/>
      <c r="E912" s="41"/>
      <c r="F912" s="40"/>
      <c r="G912" s="41"/>
      <c r="H912" s="40"/>
      <c r="I912" s="36"/>
      <c r="J912" s="40"/>
      <c r="K912" s="36"/>
      <c r="L912" s="40"/>
      <c r="M912" s="36"/>
      <c r="N912" s="43"/>
      <c r="O912" s="44"/>
      <c r="P912" s="103" t="s">
        <v>3573</v>
      </c>
      <c r="Q912" s="73" t="s">
        <v>1395</v>
      </c>
      <c r="R912" s="23"/>
    </row>
    <row r="913" spans="1:18" ht="36.75" thickBot="1" x14ac:dyDescent="0.3">
      <c r="A913" s="82"/>
      <c r="B913" s="77"/>
      <c r="C913" s="41"/>
      <c r="D913" s="40"/>
      <c r="E913" s="41"/>
      <c r="F913" s="40"/>
      <c r="G913" s="41"/>
      <c r="H913" s="40"/>
      <c r="I913" s="36"/>
      <c r="J913" s="40"/>
      <c r="K913" s="36"/>
      <c r="L913" s="40"/>
      <c r="M913" s="36"/>
      <c r="N913" s="43"/>
      <c r="O913" s="44"/>
      <c r="P913" s="103" t="s">
        <v>3574</v>
      </c>
      <c r="Q913" s="73" t="s">
        <v>1796</v>
      </c>
      <c r="R913" s="23"/>
    </row>
    <row r="914" spans="1:18" ht="16.5" thickBot="1" x14ac:dyDescent="0.3">
      <c r="A914" s="82"/>
      <c r="B914" s="77" t="s">
        <v>2469</v>
      </c>
      <c r="C914" s="41">
        <v>138</v>
      </c>
      <c r="D914" s="40">
        <v>378</v>
      </c>
      <c r="E914" s="41">
        <v>524</v>
      </c>
      <c r="F914" s="40">
        <v>524</v>
      </c>
      <c r="G914" s="41">
        <v>524</v>
      </c>
      <c r="H914" s="40">
        <v>524</v>
      </c>
      <c r="I914" s="36"/>
      <c r="J914" s="40"/>
      <c r="K914" s="36"/>
      <c r="L914" s="40"/>
      <c r="M914" s="36"/>
      <c r="N914" s="43">
        <v>5807.6885000000002</v>
      </c>
      <c r="O914" s="44">
        <v>5357.5778399999999</v>
      </c>
      <c r="P914" s="103" t="s">
        <v>3575</v>
      </c>
      <c r="Q914" s="73" t="s">
        <v>1887</v>
      </c>
      <c r="R914" s="23"/>
    </row>
    <row r="915" spans="1:18" ht="24.75" thickBot="1" x14ac:dyDescent="0.3">
      <c r="A915" s="82"/>
      <c r="B915" s="77"/>
      <c r="C915" s="41"/>
      <c r="D915" s="40"/>
      <c r="E915" s="41"/>
      <c r="F915" s="40"/>
      <c r="G915" s="41"/>
      <c r="H915" s="40"/>
      <c r="I915" s="36"/>
      <c r="J915" s="40"/>
      <c r="K915" s="36"/>
      <c r="L915" s="40"/>
      <c r="M915" s="36"/>
      <c r="N915" s="43"/>
      <c r="O915" s="44"/>
      <c r="P915" s="103" t="s">
        <v>3576</v>
      </c>
      <c r="Q915" s="73" t="s">
        <v>714</v>
      </c>
      <c r="R915" s="23"/>
    </row>
    <row r="916" spans="1:18" ht="24.75" thickBot="1" x14ac:dyDescent="0.3">
      <c r="A916" s="82"/>
      <c r="B916" s="77"/>
      <c r="C916" s="41"/>
      <c r="D916" s="40"/>
      <c r="E916" s="41"/>
      <c r="F916" s="40"/>
      <c r="G916" s="41"/>
      <c r="H916" s="40"/>
      <c r="I916" s="36"/>
      <c r="J916" s="40"/>
      <c r="K916" s="36"/>
      <c r="L916" s="40"/>
      <c r="M916" s="36"/>
      <c r="N916" s="43"/>
      <c r="O916" s="44"/>
      <c r="P916" s="103" t="s">
        <v>3577</v>
      </c>
      <c r="Q916" s="73" t="s">
        <v>1887</v>
      </c>
      <c r="R916" s="23"/>
    </row>
    <row r="917" spans="1:18" ht="16.5" thickBot="1" x14ac:dyDescent="0.3">
      <c r="A917" s="82"/>
      <c r="B917" s="77" t="s">
        <v>2470</v>
      </c>
      <c r="C917" s="41">
        <v>1745</v>
      </c>
      <c r="D917" s="40">
        <v>3884</v>
      </c>
      <c r="E917" s="41">
        <v>9508</v>
      </c>
      <c r="F917" s="40">
        <v>9508</v>
      </c>
      <c r="G917" s="41">
        <v>9508</v>
      </c>
      <c r="H917" s="40">
        <v>9508</v>
      </c>
      <c r="I917" s="36"/>
      <c r="J917" s="40"/>
      <c r="K917" s="36"/>
      <c r="L917" s="40"/>
      <c r="M917" s="36"/>
      <c r="N917" s="43">
        <v>10226.309189999989</v>
      </c>
      <c r="O917" s="44">
        <v>-17157.12399</v>
      </c>
      <c r="P917" s="69" t="s">
        <v>1147</v>
      </c>
      <c r="Q917" s="73" t="s">
        <v>1147</v>
      </c>
      <c r="R917" s="23"/>
    </row>
    <row r="918" spans="1:18" ht="16.5" thickBot="1" x14ac:dyDescent="0.3">
      <c r="A918" s="82"/>
      <c r="B918" s="75" t="s">
        <v>1122</v>
      </c>
      <c r="C918" s="41">
        <v>16415</v>
      </c>
      <c r="D918" s="40">
        <v>35262</v>
      </c>
      <c r="E918" s="41">
        <v>74482</v>
      </c>
      <c r="F918" s="40">
        <v>74482</v>
      </c>
      <c r="G918" s="41">
        <v>74482</v>
      </c>
      <c r="H918" s="40">
        <v>74482</v>
      </c>
      <c r="I918" s="36"/>
      <c r="J918" s="40"/>
      <c r="K918" s="36"/>
      <c r="L918" s="40"/>
      <c r="M918" s="36"/>
      <c r="N918" s="43">
        <v>249296.93251000001</v>
      </c>
      <c r="O918" s="44">
        <v>383172.66654999997</v>
      </c>
      <c r="P918" s="69" t="s">
        <v>2422</v>
      </c>
      <c r="Q918" s="99" t="s">
        <v>2422</v>
      </c>
      <c r="R918" s="23"/>
    </row>
    <row r="919" spans="1:18" ht="16.5" customHeight="1" thickBot="1" x14ac:dyDescent="0.3">
      <c r="A919" s="147" t="s">
        <v>2099</v>
      </c>
      <c r="B919" s="148"/>
      <c r="C919" s="6">
        <f>SUM(C920:C921)</f>
        <v>13677</v>
      </c>
      <c r="D919" s="6">
        <f t="shared" ref="D919:H919" si="47">SUM(D920:D921)</f>
        <v>20179</v>
      </c>
      <c r="E919" s="6">
        <f t="shared" si="47"/>
        <v>24461</v>
      </c>
      <c r="F919" s="6">
        <f t="shared" si="47"/>
        <v>24461</v>
      </c>
      <c r="G919" s="6">
        <f t="shared" si="47"/>
        <v>24461</v>
      </c>
      <c r="H919" s="6">
        <f t="shared" si="47"/>
        <v>24461</v>
      </c>
      <c r="I919" s="156" t="s">
        <v>3903</v>
      </c>
      <c r="J919" s="156"/>
      <c r="K919" s="156"/>
      <c r="L919" s="156"/>
      <c r="M919" s="156"/>
      <c r="N919" s="6">
        <f>SUM(N920:N921)</f>
        <v>211922.31666999997</v>
      </c>
      <c r="O919" s="6">
        <f>SUM(O920:O921)</f>
        <v>210492.41696000003</v>
      </c>
      <c r="P919" s="98"/>
      <c r="Q919" s="98"/>
      <c r="R919" s="4"/>
    </row>
    <row r="920" spans="1:18" ht="16.5" thickBot="1" x14ac:dyDescent="0.3">
      <c r="A920" s="82"/>
      <c r="B920" s="77" t="s">
        <v>2100</v>
      </c>
      <c r="C920" s="41">
        <v>13677</v>
      </c>
      <c r="D920" s="40">
        <v>20179</v>
      </c>
      <c r="E920" s="41">
        <v>24461</v>
      </c>
      <c r="F920" s="40">
        <v>24461</v>
      </c>
      <c r="G920" s="41">
        <v>24461</v>
      </c>
      <c r="H920" s="40">
        <v>24461</v>
      </c>
      <c r="I920" s="36"/>
      <c r="J920" s="40"/>
      <c r="K920" s="36"/>
      <c r="L920" s="40"/>
      <c r="M920" s="36"/>
      <c r="N920" s="43">
        <v>192405.31907999999</v>
      </c>
      <c r="O920" s="44">
        <v>190315.68531000003</v>
      </c>
      <c r="P920" s="69" t="s">
        <v>2420</v>
      </c>
      <c r="Q920" s="88" t="s">
        <v>2420</v>
      </c>
      <c r="R920" s="23"/>
    </row>
    <row r="921" spans="1:18" ht="16.5" thickBot="1" x14ac:dyDescent="0.3">
      <c r="A921" s="82"/>
      <c r="B921" s="77" t="s">
        <v>2101</v>
      </c>
      <c r="C921" s="41"/>
      <c r="D921" s="40"/>
      <c r="E921" s="41"/>
      <c r="F921" s="40"/>
      <c r="G921" s="41"/>
      <c r="H921" s="40"/>
      <c r="I921" s="36"/>
      <c r="J921" s="40"/>
      <c r="K921" s="36"/>
      <c r="L921" s="40"/>
      <c r="M921" s="36"/>
      <c r="N921" s="43">
        <v>19516.997589999999</v>
      </c>
      <c r="O921" s="44">
        <v>20176.731649999998</v>
      </c>
      <c r="P921" s="69" t="s">
        <v>2420</v>
      </c>
      <c r="Q921" s="88" t="s">
        <v>2420</v>
      </c>
      <c r="R921" s="23"/>
    </row>
    <row r="922" spans="1:18" ht="16.5" customHeight="1" thickBot="1" x14ac:dyDescent="0.3">
      <c r="A922" s="147" t="s">
        <v>2102</v>
      </c>
      <c r="B922" s="148"/>
      <c r="C922" s="6">
        <f>SUM(C923:C937)</f>
        <v>85547</v>
      </c>
      <c r="D922" s="6">
        <f t="shared" ref="D922:H922" si="48">SUM(D923:D937)</f>
        <v>170181</v>
      </c>
      <c r="E922" s="6">
        <f t="shared" si="48"/>
        <v>295372</v>
      </c>
      <c r="F922" s="6">
        <f t="shared" si="48"/>
        <v>295372</v>
      </c>
      <c r="G922" s="6">
        <f t="shared" si="48"/>
        <v>295372</v>
      </c>
      <c r="H922" s="6">
        <f t="shared" si="48"/>
        <v>295372</v>
      </c>
      <c r="I922" s="156" t="s">
        <v>3903</v>
      </c>
      <c r="J922" s="156"/>
      <c r="K922" s="156"/>
      <c r="L922" s="156"/>
      <c r="M922" s="156"/>
      <c r="N922" s="6">
        <f>SUM(N923:N937)</f>
        <v>1121696.8611099999</v>
      </c>
      <c r="O922" s="6">
        <f>SUM(O923:O937)</f>
        <v>1159915.2229200001</v>
      </c>
      <c r="P922" s="98"/>
      <c r="Q922" s="98"/>
      <c r="R922" s="4"/>
    </row>
    <row r="923" spans="1:18" ht="16.5" thickBot="1" x14ac:dyDescent="0.3">
      <c r="A923" s="82"/>
      <c r="B923" s="77" t="s">
        <v>2471</v>
      </c>
      <c r="C923" s="41">
        <v>42107</v>
      </c>
      <c r="D923" s="40">
        <v>103106</v>
      </c>
      <c r="E923" s="41">
        <v>182253</v>
      </c>
      <c r="F923" s="40">
        <v>182253</v>
      </c>
      <c r="G923" s="41">
        <v>182253</v>
      </c>
      <c r="H923" s="40">
        <v>182253</v>
      </c>
      <c r="I923" s="36"/>
      <c r="J923" s="40"/>
      <c r="K923" s="36"/>
      <c r="L923" s="40"/>
      <c r="M923" s="36"/>
      <c r="N923" s="43">
        <v>569793.93972999998</v>
      </c>
      <c r="O923" s="44">
        <v>574303.92735999997</v>
      </c>
      <c r="P923" s="103" t="s">
        <v>2103</v>
      </c>
      <c r="Q923" s="73" t="s">
        <v>2110</v>
      </c>
      <c r="R923" s="23"/>
    </row>
    <row r="924" spans="1:18" ht="24.75" thickBot="1" x14ac:dyDescent="0.3">
      <c r="A924" s="82"/>
      <c r="B924" s="77"/>
      <c r="C924" s="41"/>
      <c r="D924" s="40"/>
      <c r="E924" s="41"/>
      <c r="F924" s="40"/>
      <c r="G924" s="41"/>
      <c r="H924" s="40"/>
      <c r="I924" s="36"/>
      <c r="J924" s="40"/>
      <c r="K924" s="36"/>
      <c r="L924" s="40"/>
      <c r="M924" s="36"/>
      <c r="N924" s="43"/>
      <c r="O924" s="44"/>
      <c r="P924" s="103" t="s">
        <v>2104</v>
      </c>
      <c r="Q924" s="73" t="s">
        <v>2111</v>
      </c>
      <c r="R924" s="23"/>
    </row>
    <row r="925" spans="1:18" ht="16.5" thickBot="1" x14ac:dyDescent="0.3">
      <c r="A925" s="82"/>
      <c r="B925" s="77"/>
      <c r="C925" s="41"/>
      <c r="D925" s="40"/>
      <c r="E925" s="41"/>
      <c r="F925" s="40"/>
      <c r="G925" s="41"/>
      <c r="H925" s="40"/>
      <c r="I925" s="36"/>
      <c r="J925" s="40"/>
      <c r="K925" s="36"/>
      <c r="L925" s="40"/>
      <c r="M925" s="36"/>
      <c r="N925" s="43"/>
      <c r="O925" s="44"/>
      <c r="P925" s="103" t="s">
        <v>2105</v>
      </c>
      <c r="Q925" s="73" t="s">
        <v>2112</v>
      </c>
      <c r="R925" s="23"/>
    </row>
    <row r="926" spans="1:18" ht="16.5" thickBot="1" x14ac:dyDescent="0.3">
      <c r="A926" s="82"/>
      <c r="B926" s="77"/>
      <c r="C926" s="41"/>
      <c r="D926" s="40"/>
      <c r="E926" s="41"/>
      <c r="F926" s="40"/>
      <c r="G926" s="41"/>
      <c r="H926" s="40"/>
      <c r="I926" s="36"/>
      <c r="J926" s="40"/>
      <c r="K926" s="36"/>
      <c r="L926" s="40"/>
      <c r="M926" s="36"/>
      <c r="N926" s="43"/>
      <c r="O926" s="44"/>
      <c r="P926" s="103" t="s">
        <v>2107</v>
      </c>
      <c r="Q926" s="73" t="s">
        <v>2113</v>
      </c>
      <c r="R926" s="23"/>
    </row>
    <row r="927" spans="1:18" ht="60.75" thickBot="1" x14ac:dyDescent="0.3">
      <c r="A927" s="82"/>
      <c r="B927" s="77"/>
      <c r="C927" s="41"/>
      <c r="D927" s="40"/>
      <c r="E927" s="41"/>
      <c r="F927" s="40"/>
      <c r="G927" s="41"/>
      <c r="H927" s="40"/>
      <c r="I927" s="36"/>
      <c r="J927" s="40"/>
      <c r="K927" s="36"/>
      <c r="L927" s="40"/>
      <c r="M927" s="36"/>
      <c r="N927" s="43"/>
      <c r="O927" s="44"/>
      <c r="P927" s="103" t="s">
        <v>2108</v>
      </c>
      <c r="Q927" s="73" t="s">
        <v>2114</v>
      </c>
      <c r="R927" s="23"/>
    </row>
    <row r="928" spans="1:18" ht="36.75" thickBot="1" x14ac:dyDescent="0.3">
      <c r="A928" s="82"/>
      <c r="B928" s="77"/>
      <c r="C928" s="41"/>
      <c r="D928" s="40"/>
      <c r="E928" s="41"/>
      <c r="F928" s="40"/>
      <c r="G928" s="41"/>
      <c r="H928" s="40"/>
      <c r="I928" s="36"/>
      <c r="J928" s="40"/>
      <c r="K928" s="36"/>
      <c r="L928" s="40"/>
      <c r="M928" s="36"/>
      <c r="N928" s="43"/>
      <c r="O928" s="44"/>
      <c r="P928" s="103" t="s">
        <v>2109</v>
      </c>
      <c r="Q928" s="73" t="s">
        <v>2115</v>
      </c>
      <c r="R928" s="23"/>
    </row>
    <row r="929" spans="1:18" ht="24.75" thickBot="1" x14ac:dyDescent="0.3">
      <c r="A929" s="82"/>
      <c r="B929" s="77" t="s">
        <v>2472</v>
      </c>
      <c r="C929" s="41">
        <v>8031</v>
      </c>
      <c r="D929" s="40">
        <v>22717</v>
      </c>
      <c r="E929" s="41">
        <v>43301</v>
      </c>
      <c r="F929" s="40">
        <v>43301</v>
      </c>
      <c r="G929" s="41">
        <v>43301</v>
      </c>
      <c r="H929" s="40">
        <v>43301</v>
      </c>
      <c r="I929" s="36"/>
      <c r="J929" s="40"/>
      <c r="K929" s="36"/>
      <c r="L929" s="40"/>
      <c r="M929" s="36"/>
      <c r="N929" s="43">
        <v>236735.84190999999</v>
      </c>
      <c r="O929" s="44">
        <v>248128.25511</v>
      </c>
      <c r="P929" s="103" t="s">
        <v>2116</v>
      </c>
      <c r="Q929" s="73" t="s">
        <v>2121</v>
      </c>
      <c r="R929" s="23"/>
    </row>
    <row r="930" spans="1:18" ht="36.75" thickBot="1" x14ac:dyDescent="0.3">
      <c r="A930" s="82"/>
      <c r="B930" s="77"/>
      <c r="C930" s="41"/>
      <c r="D930" s="40"/>
      <c r="E930" s="41"/>
      <c r="F930" s="40"/>
      <c r="G930" s="41"/>
      <c r="H930" s="40"/>
      <c r="I930" s="36"/>
      <c r="J930" s="40"/>
      <c r="K930" s="36"/>
      <c r="L930" s="40"/>
      <c r="M930" s="36"/>
      <c r="N930" s="43"/>
      <c r="O930" s="44"/>
      <c r="P930" s="103" t="s">
        <v>2117</v>
      </c>
      <c r="Q930" s="73" t="s">
        <v>2122</v>
      </c>
      <c r="R930" s="23"/>
    </row>
    <row r="931" spans="1:18" ht="36.75" thickBot="1" x14ac:dyDescent="0.3">
      <c r="A931" s="82"/>
      <c r="B931" s="77"/>
      <c r="C931" s="41"/>
      <c r="D931" s="40"/>
      <c r="E931" s="41"/>
      <c r="F931" s="40"/>
      <c r="G931" s="41"/>
      <c r="H931" s="40"/>
      <c r="I931" s="36"/>
      <c r="J931" s="40"/>
      <c r="K931" s="36"/>
      <c r="L931" s="40"/>
      <c r="M931" s="36"/>
      <c r="N931" s="43"/>
      <c r="O931" s="44"/>
      <c r="P931" s="103" t="s">
        <v>2118</v>
      </c>
      <c r="Q931" s="73" t="s">
        <v>2123</v>
      </c>
      <c r="R931" s="23"/>
    </row>
    <row r="932" spans="1:18" ht="16.5" thickBot="1" x14ac:dyDescent="0.3">
      <c r="A932" s="82"/>
      <c r="B932" s="77"/>
      <c r="C932" s="41"/>
      <c r="D932" s="40"/>
      <c r="E932" s="41"/>
      <c r="F932" s="40"/>
      <c r="G932" s="41"/>
      <c r="H932" s="40"/>
      <c r="I932" s="36"/>
      <c r="J932" s="40"/>
      <c r="K932" s="36"/>
      <c r="L932" s="40"/>
      <c r="M932" s="36"/>
      <c r="N932" s="43"/>
      <c r="O932" s="44"/>
      <c r="P932" s="103" t="s">
        <v>2119</v>
      </c>
      <c r="Q932" s="73" t="s">
        <v>2124</v>
      </c>
      <c r="R932" s="23"/>
    </row>
    <row r="933" spans="1:18" ht="16.5" thickBot="1" x14ac:dyDescent="0.3">
      <c r="A933" s="82"/>
      <c r="B933" s="77"/>
      <c r="C933" s="41"/>
      <c r="D933" s="40"/>
      <c r="E933" s="41"/>
      <c r="F933" s="40"/>
      <c r="G933" s="41"/>
      <c r="H933" s="40"/>
      <c r="I933" s="36"/>
      <c r="J933" s="40"/>
      <c r="K933" s="36"/>
      <c r="L933" s="40"/>
      <c r="M933" s="36"/>
      <c r="N933" s="43"/>
      <c r="O933" s="44"/>
      <c r="P933" s="103" t="s">
        <v>2120</v>
      </c>
      <c r="Q933" s="73" t="s">
        <v>2125</v>
      </c>
      <c r="R933" s="23"/>
    </row>
    <row r="934" spans="1:18" ht="36.75" thickBot="1" x14ac:dyDescent="0.3">
      <c r="A934" s="82"/>
      <c r="B934" s="77" t="s">
        <v>2473</v>
      </c>
      <c r="C934" s="41">
        <v>3547</v>
      </c>
      <c r="D934" s="40">
        <v>3547</v>
      </c>
      <c r="E934" s="41">
        <v>11274</v>
      </c>
      <c r="F934" s="40">
        <v>11274</v>
      </c>
      <c r="G934" s="41">
        <v>11274</v>
      </c>
      <c r="H934" s="40">
        <v>11274</v>
      </c>
      <c r="I934" s="36"/>
      <c r="J934" s="40"/>
      <c r="K934" s="36"/>
      <c r="L934" s="40"/>
      <c r="M934" s="36"/>
      <c r="N934" s="43">
        <v>53075.392639999998</v>
      </c>
      <c r="O934" s="44">
        <v>48212.104860000007</v>
      </c>
      <c r="P934" s="103" t="s">
        <v>2129</v>
      </c>
      <c r="Q934" s="73" t="s">
        <v>2126</v>
      </c>
      <c r="R934" s="23"/>
    </row>
    <row r="935" spans="1:18" ht="36.75" thickBot="1" x14ac:dyDescent="0.3">
      <c r="A935" s="82"/>
      <c r="B935" s="77"/>
      <c r="C935" s="41"/>
      <c r="D935" s="40"/>
      <c r="E935" s="41"/>
      <c r="F935" s="40"/>
      <c r="G935" s="41"/>
      <c r="H935" s="40"/>
      <c r="I935" s="36"/>
      <c r="J935" s="40"/>
      <c r="K935" s="36"/>
      <c r="L935" s="40"/>
      <c r="M935" s="36"/>
      <c r="N935" s="43"/>
      <c r="O935" s="44"/>
      <c r="P935" s="103" t="s">
        <v>2130</v>
      </c>
      <c r="Q935" s="73" t="s">
        <v>2127</v>
      </c>
      <c r="R935" s="23"/>
    </row>
    <row r="936" spans="1:18" ht="24.75" thickBot="1" x14ac:dyDescent="0.3">
      <c r="A936" s="82"/>
      <c r="B936" s="77"/>
      <c r="C936" s="41"/>
      <c r="D936" s="40"/>
      <c r="E936" s="41"/>
      <c r="F936" s="40"/>
      <c r="G936" s="41"/>
      <c r="H936" s="40"/>
      <c r="I936" s="36"/>
      <c r="J936" s="40"/>
      <c r="K936" s="36"/>
      <c r="L936" s="40"/>
      <c r="M936" s="36"/>
      <c r="N936" s="43"/>
      <c r="O936" s="44"/>
      <c r="P936" s="103" t="s">
        <v>2131</v>
      </c>
      <c r="Q936" s="73" t="s">
        <v>2128</v>
      </c>
      <c r="R936" s="23"/>
    </row>
    <row r="937" spans="1:18" ht="16.5" thickBot="1" x14ac:dyDescent="0.3">
      <c r="A937" s="82"/>
      <c r="B937" s="75" t="s">
        <v>1122</v>
      </c>
      <c r="C937" s="41">
        <v>31862</v>
      </c>
      <c r="D937" s="40">
        <v>40811</v>
      </c>
      <c r="E937" s="41">
        <v>58544</v>
      </c>
      <c r="F937" s="40">
        <v>58544</v>
      </c>
      <c r="G937" s="41">
        <v>58544</v>
      </c>
      <c r="H937" s="40">
        <v>58544</v>
      </c>
      <c r="I937" s="36"/>
      <c r="J937" s="40"/>
      <c r="K937" s="36"/>
      <c r="L937" s="40"/>
      <c r="M937" s="36"/>
      <c r="N937" s="43">
        <v>262091.68682999996</v>
      </c>
      <c r="O937" s="44">
        <v>289270.93559000001</v>
      </c>
      <c r="P937" s="103" t="s">
        <v>2422</v>
      </c>
      <c r="Q937" s="99" t="s">
        <v>2422</v>
      </c>
      <c r="R937" s="23"/>
    </row>
    <row r="938" spans="1:18" ht="16.5" customHeight="1" thickBot="1" x14ac:dyDescent="0.3">
      <c r="A938" s="147" t="s">
        <v>2132</v>
      </c>
      <c r="B938" s="148"/>
      <c r="C938" s="6">
        <f>SUM(C939:C945)</f>
        <v>1613</v>
      </c>
      <c r="D938" s="6">
        <f t="shared" ref="D938:H938" si="49">SUM(D939:D945)</f>
        <v>2662</v>
      </c>
      <c r="E938" s="6">
        <f t="shared" si="49"/>
        <v>4772</v>
      </c>
      <c r="F938" s="6">
        <f t="shared" si="49"/>
        <v>4772</v>
      </c>
      <c r="G938" s="6">
        <f t="shared" si="49"/>
        <v>4772</v>
      </c>
      <c r="H938" s="6">
        <f t="shared" si="49"/>
        <v>4772</v>
      </c>
      <c r="I938" s="156" t="s">
        <v>3903</v>
      </c>
      <c r="J938" s="156"/>
      <c r="K938" s="156"/>
      <c r="L938" s="156"/>
      <c r="M938" s="156"/>
      <c r="N938" s="6">
        <f>SUM(N939:N945)</f>
        <v>21101.593079999995</v>
      </c>
      <c r="O938" s="6">
        <f>SUM(O939:O945)</f>
        <v>24927.543700000002</v>
      </c>
      <c r="P938" s="98"/>
      <c r="Q938" s="98"/>
      <c r="R938" s="4"/>
    </row>
    <row r="939" spans="1:18" ht="36.75" thickBot="1" x14ac:dyDescent="0.3">
      <c r="A939" s="82"/>
      <c r="B939" s="77" t="s">
        <v>3861</v>
      </c>
      <c r="C939" s="41">
        <v>1161</v>
      </c>
      <c r="D939" s="40">
        <v>2210</v>
      </c>
      <c r="E939" s="41">
        <v>4320</v>
      </c>
      <c r="F939" s="40">
        <v>4320</v>
      </c>
      <c r="G939" s="41">
        <v>4320</v>
      </c>
      <c r="H939" s="40">
        <v>4320</v>
      </c>
      <c r="I939" s="36"/>
      <c r="J939" s="40"/>
      <c r="K939" s="36"/>
      <c r="L939" s="40"/>
      <c r="M939" s="36"/>
      <c r="N939" s="43">
        <v>16928.322749999996</v>
      </c>
      <c r="O939" s="44">
        <v>18200.286090000001</v>
      </c>
      <c r="P939" s="103" t="s">
        <v>2133</v>
      </c>
      <c r="Q939" s="73" t="s">
        <v>2134</v>
      </c>
      <c r="R939" s="23"/>
    </row>
    <row r="940" spans="1:18" ht="60.75" thickBot="1" x14ac:dyDescent="0.3">
      <c r="A940" s="82"/>
      <c r="B940" s="77"/>
      <c r="C940" s="41"/>
      <c r="D940" s="40"/>
      <c r="E940" s="41"/>
      <c r="F940" s="40"/>
      <c r="G940" s="41"/>
      <c r="H940" s="40"/>
      <c r="I940" s="36"/>
      <c r="J940" s="40"/>
      <c r="K940" s="36"/>
      <c r="L940" s="40"/>
      <c r="M940" s="36"/>
      <c r="N940" s="43"/>
      <c r="O940" s="44"/>
      <c r="P940" s="103" t="s">
        <v>2135</v>
      </c>
      <c r="Q940" s="73" t="s">
        <v>2136</v>
      </c>
      <c r="R940" s="23"/>
    </row>
    <row r="941" spans="1:18" ht="24.75" thickBot="1" x14ac:dyDescent="0.3">
      <c r="A941" s="82"/>
      <c r="B941" s="77"/>
      <c r="C941" s="41"/>
      <c r="D941" s="40"/>
      <c r="E941" s="41"/>
      <c r="F941" s="40"/>
      <c r="G941" s="41"/>
      <c r="H941" s="40"/>
      <c r="I941" s="36"/>
      <c r="J941" s="40"/>
      <c r="K941" s="36"/>
      <c r="L941" s="40"/>
      <c r="M941" s="36"/>
      <c r="N941" s="43"/>
      <c r="O941" s="44"/>
      <c r="P941" s="103" t="s">
        <v>2137</v>
      </c>
      <c r="Q941" s="73" t="s">
        <v>2138</v>
      </c>
      <c r="R941" s="23"/>
    </row>
    <row r="942" spans="1:18" ht="36.75" thickBot="1" x14ac:dyDescent="0.3">
      <c r="A942" s="82"/>
      <c r="B942" s="77" t="s">
        <v>3862</v>
      </c>
      <c r="C942" s="41">
        <v>452</v>
      </c>
      <c r="D942" s="40">
        <v>452</v>
      </c>
      <c r="E942" s="41">
        <v>452</v>
      </c>
      <c r="F942" s="40">
        <v>452</v>
      </c>
      <c r="G942" s="41">
        <v>452</v>
      </c>
      <c r="H942" s="40">
        <v>452</v>
      </c>
      <c r="I942" s="36"/>
      <c r="J942" s="40"/>
      <c r="K942" s="36"/>
      <c r="L942" s="40"/>
      <c r="M942" s="36"/>
      <c r="N942" s="43">
        <v>2698.2068599999998</v>
      </c>
      <c r="O942" s="44">
        <v>3475.8543699999996</v>
      </c>
      <c r="P942" s="103" t="s">
        <v>2139</v>
      </c>
      <c r="Q942" s="73" t="s">
        <v>2140</v>
      </c>
      <c r="R942" s="23"/>
    </row>
    <row r="943" spans="1:18" ht="48.75" thickBot="1" x14ac:dyDescent="0.3">
      <c r="A943" s="82"/>
      <c r="B943" s="77"/>
      <c r="C943" s="41"/>
      <c r="D943" s="40"/>
      <c r="E943" s="41"/>
      <c r="F943" s="40"/>
      <c r="G943" s="41"/>
      <c r="H943" s="40"/>
      <c r="I943" s="36"/>
      <c r="J943" s="40"/>
      <c r="K943" s="36"/>
      <c r="L943" s="40"/>
      <c r="M943" s="36"/>
      <c r="N943" s="43"/>
      <c r="O943" s="44"/>
      <c r="P943" s="103" t="s">
        <v>2141</v>
      </c>
      <c r="Q943" s="73" t="s">
        <v>2140</v>
      </c>
      <c r="R943" s="23"/>
    </row>
    <row r="944" spans="1:18" ht="32.25" thickBot="1" x14ac:dyDescent="0.3">
      <c r="A944" s="82"/>
      <c r="B944" s="77" t="s">
        <v>3863</v>
      </c>
      <c r="C944" s="41">
        <v>0</v>
      </c>
      <c r="D944" s="40">
        <v>0</v>
      </c>
      <c r="E944" s="41">
        <v>0</v>
      </c>
      <c r="F944" s="40">
        <v>0</v>
      </c>
      <c r="G944" s="41">
        <v>0</v>
      </c>
      <c r="H944" s="40">
        <v>0</v>
      </c>
      <c r="I944" s="36"/>
      <c r="J944" s="40"/>
      <c r="K944" s="36"/>
      <c r="L944" s="40"/>
      <c r="M944" s="36"/>
      <c r="N944" s="43">
        <v>-795.10974999999985</v>
      </c>
      <c r="O944" s="44">
        <v>837.34672999999998</v>
      </c>
      <c r="P944" s="103" t="s">
        <v>2142</v>
      </c>
      <c r="Q944" s="73" t="s">
        <v>2143</v>
      </c>
      <c r="R944" s="23"/>
    </row>
    <row r="945" spans="1:18" ht="36.75" thickBot="1" x14ac:dyDescent="0.3">
      <c r="A945" s="82"/>
      <c r="B945" s="75" t="s">
        <v>1122</v>
      </c>
      <c r="C945" s="41">
        <v>0</v>
      </c>
      <c r="D945" s="40">
        <v>0</v>
      </c>
      <c r="E945" s="41">
        <v>0</v>
      </c>
      <c r="F945" s="40">
        <v>0</v>
      </c>
      <c r="G945" s="41">
        <v>0</v>
      </c>
      <c r="H945" s="40">
        <v>0</v>
      </c>
      <c r="I945" s="36"/>
      <c r="J945" s="40"/>
      <c r="K945" s="36"/>
      <c r="L945" s="40"/>
      <c r="M945" s="36"/>
      <c r="N945" s="43">
        <v>2270.1732199999997</v>
      </c>
      <c r="O945" s="44">
        <v>2414.0565099999999</v>
      </c>
      <c r="P945" s="103" t="s">
        <v>2146</v>
      </c>
      <c r="Q945" s="96" t="s">
        <v>2147</v>
      </c>
      <c r="R945" s="23"/>
    </row>
    <row r="946" spans="1:18" ht="16.5" customHeight="1" thickBot="1" x14ac:dyDescent="0.3">
      <c r="A946" s="147" t="s">
        <v>2162</v>
      </c>
      <c r="B946" s="148"/>
      <c r="C946" s="6">
        <f>SUM(C947:C998)</f>
        <v>44396.707999999999</v>
      </c>
      <c r="D946" s="6">
        <f t="shared" ref="D946:H946" si="50">SUM(D947:D998)</f>
        <v>89068.214999999997</v>
      </c>
      <c r="E946" s="6">
        <f t="shared" si="50"/>
        <v>195160</v>
      </c>
      <c r="F946" s="6">
        <f t="shared" si="50"/>
        <v>195160</v>
      </c>
      <c r="G946" s="6">
        <f t="shared" si="50"/>
        <v>195160</v>
      </c>
      <c r="H946" s="6">
        <f t="shared" si="50"/>
        <v>195160</v>
      </c>
      <c r="I946" s="156" t="s">
        <v>3903</v>
      </c>
      <c r="J946" s="156"/>
      <c r="K946" s="156"/>
      <c r="L946" s="156"/>
      <c r="M946" s="156"/>
      <c r="N946" s="6">
        <f>SUM(N947:N998)</f>
        <v>1592087.3371800003</v>
      </c>
      <c r="O946" s="6">
        <f>SUM(O947:O998)</f>
        <v>1709984.11518</v>
      </c>
      <c r="P946" s="98"/>
      <c r="Q946" s="98"/>
      <c r="R946" s="4"/>
    </row>
    <row r="947" spans="1:18" ht="16.5" thickBot="1" x14ac:dyDescent="0.3">
      <c r="A947" s="82"/>
      <c r="B947" s="77" t="s">
        <v>3864</v>
      </c>
      <c r="C947" s="41">
        <v>19500</v>
      </c>
      <c r="D947" s="40">
        <v>34100</v>
      </c>
      <c r="E947" s="41">
        <v>71080</v>
      </c>
      <c r="F947" s="40">
        <v>71080</v>
      </c>
      <c r="G947" s="41">
        <v>71080</v>
      </c>
      <c r="H947" s="40">
        <v>71080</v>
      </c>
      <c r="I947" s="36"/>
      <c r="J947" s="40"/>
      <c r="K947" s="36"/>
      <c r="L947" s="40"/>
      <c r="M947" s="36"/>
      <c r="N947" s="43">
        <v>1003788.38187</v>
      </c>
      <c r="O947" s="44">
        <v>1062191.4127</v>
      </c>
      <c r="P947" s="103" t="s">
        <v>2163</v>
      </c>
      <c r="Q947" s="73" t="s">
        <v>2184</v>
      </c>
      <c r="R947" s="23"/>
    </row>
    <row r="948" spans="1:18" ht="16.5" thickBot="1" x14ac:dyDescent="0.3">
      <c r="A948" s="82"/>
      <c r="B948" s="77"/>
      <c r="C948" s="41"/>
      <c r="D948" s="40"/>
      <c r="E948" s="41"/>
      <c r="F948" s="40"/>
      <c r="G948" s="41"/>
      <c r="H948" s="40"/>
      <c r="I948" s="36"/>
      <c r="J948" s="40"/>
      <c r="K948" s="36"/>
      <c r="L948" s="40"/>
      <c r="M948" s="36"/>
      <c r="N948" s="43"/>
      <c r="O948" s="44"/>
      <c r="P948" s="103" t="s">
        <v>2164</v>
      </c>
      <c r="Q948" s="73" t="s">
        <v>2185</v>
      </c>
      <c r="R948" s="23"/>
    </row>
    <row r="949" spans="1:18" ht="16.5" thickBot="1" x14ac:dyDescent="0.3">
      <c r="A949" s="82"/>
      <c r="B949" s="77"/>
      <c r="C949" s="41"/>
      <c r="D949" s="40"/>
      <c r="E949" s="41"/>
      <c r="F949" s="40"/>
      <c r="G949" s="41"/>
      <c r="H949" s="40"/>
      <c r="I949" s="36"/>
      <c r="J949" s="40"/>
      <c r="K949" s="36"/>
      <c r="L949" s="40"/>
      <c r="M949" s="36"/>
      <c r="N949" s="43"/>
      <c r="O949" s="44"/>
      <c r="P949" s="103" t="s">
        <v>2165</v>
      </c>
      <c r="Q949" s="73" t="s">
        <v>2186</v>
      </c>
      <c r="R949" s="23"/>
    </row>
    <row r="950" spans="1:18" ht="16.5" thickBot="1" x14ac:dyDescent="0.3">
      <c r="A950" s="82"/>
      <c r="B950" s="77"/>
      <c r="C950" s="41"/>
      <c r="D950" s="40"/>
      <c r="E950" s="41"/>
      <c r="F950" s="40"/>
      <c r="G950" s="41"/>
      <c r="H950" s="40"/>
      <c r="I950" s="36"/>
      <c r="J950" s="40"/>
      <c r="K950" s="36"/>
      <c r="L950" s="40"/>
      <c r="M950" s="36"/>
      <c r="N950" s="43"/>
      <c r="O950" s="44"/>
      <c r="P950" s="103" t="s">
        <v>2166</v>
      </c>
      <c r="Q950" s="73" t="s">
        <v>2187</v>
      </c>
      <c r="R950" s="23"/>
    </row>
    <row r="951" spans="1:18" ht="24.75" customHeight="1" thickBot="1" x14ac:dyDescent="0.3">
      <c r="A951" s="82"/>
      <c r="B951" s="77"/>
      <c r="C951" s="41"/>
      <c r="D951" s="40"/>
      <c r="E951" s="41"/>
      <c r="F951" s="40"/>
      <c r="G951" s="41"/>
      <c r="H951" s="40"/>
      <c r="I951" s="36"/>
      <c r="J951" s="40"/>
      <c r="K951" s="36"/>
      <c r="L951" s="40"/>
      <c r="M951" s="36"/>
      <c r="N951" s="43"/>
      <c r="O951" s="44"/>
      <c r="P951" s="103" t="s">
        <v>2167</v>
      </c>
      <c r="Q951" s="73" t="s">
        <v>2188</v>
      </c>
      <c r="R951" s="23"/>
    </row>
    <row r="952" spans="1:18" ht="84.75" thickBot="1" x14ac:dyDescent="0.3">
      <c r="A952" s="82"/>
      <c r="B952" s="77"/>
      <c r="C952" s="41"/>
      <c r="D952" s="40"/>
      <c r="E952" s="41"/>
      <c r="F952" s="40"/>
      <c r="G952" s="41"/>
      <c r="H952" s="40"/>
      <c r="I952" s="36"/>
      <c r="J952" s="40"/>
      <c r="K952" s="36"/>
      <c r="L952" s="40"/>
      <c r="M952" s="36"/>
      <c r="N952" s="43"/>
      <c r="O952" s="44"/>
      <c r="P952" s="103" t="s">
        <v>2168</v>
      </c>
      <c r="Q952" s="73" t="s">
        <v>2189</v>
      </c>
      <c r="R952" s="23"/>
    </row>
    <row r="953" spans="1:18" ht="36.75" thickBot="1" x14ac:dyDescent="0.3">
      <c r="A953" s="82"/>
      <c r="B953" s="77"/>
      <c r="C953" s="41"/>
      <c r="D953" s="40"/>
      <c r="E953" s="41"/>
      <c r="F953" s="40"/>
      <c r="G953" s="41"/>
      <c r="H953" s="40"/>
      <c r="I953" s="36"/>
      <c r="J953" s="40"/>
      <c r="K953" s="36"/>
      <c r="L953" s="40"/>
      <c r="M953" s="36"/>
      <c r="N953" s="43"/>
      <c r="O953" s="44"/>
      <c r="P953" s="103" t="s">
        <v>2169</v>
      </c>
      <c r="Q953" s="73" t="s">
        <v>2190</v>
      </c>
      <c r="R953" s="23"/>
    </row>
    <row r="954" spans="1:18" ht="84.75" thickBot="1" x14ac:dyDescent="0.3">
      <c r="A954" s="82"/>
      <c r="B954" s="77"/>
      <c r="C954" s="41"/>
      <c r="D954" s="40"/>
      <c r="E954" s="41"/>
      <c r="F954" s="40"/>
      <c r="G954" s="41"/>
      <c r="H954" s="40"/>
      <c r="I954" s="36"/>
      <c r="J954" s="40"/>
      <c r="K954" s="36"/>
      <c r="L954" s="40"/>
      <c r="M954" s="36"/>
      <c r="N954" s="43"/>
      <c r="O954" s="44"/>
      <c r="P954" s="103" t="s">
        <v>2170</v>
      </c>
      <c r="Q954" s="73" t="s">
        <v>2191</v>
      </c>
      <c r="R954" s="23"/>
    </row>
    <row r="955" spans="1:18" ht="16.5" thickBot="1" x14ac:dyDescent="0.3">
      <c r="A955" s="82"/>
      <c r="B955" s="77"/>
      <c r="C955" s="41"/>
      <c r="D955" s="40"/>
      <c r="E955" s="41"/>
      <c r="F955" s="40"/>
      <c r="G955" s="41"/>
      <c r="H955" s="40"/>
      <c r="I955" s="36"/>
      <c r="J955" s="40"/>
      <c r="K955" s="36"/>
      <c r="L955" s="40"/>
      <c r="M955" s="36"/>
      <c r="N955" s="43"/>
      <c r="O955" s="44"/>
      <c r="P955" s="103" t="s">
        <v>2171</v>
      </c>
      <c r="Q955" s="73" t="s">
        <v>2192</v>
      </c>
      <c r="R955" s="23"/>
    </row>
    <row r="956" spans="1:18" ht="36.75" thickBot="1" x14ac:dyDescent="0.3">
      <c r="A956" s="82"/>
      <c r="B956" s="77"/>
      <c r="C956" s="41"/>
      <c r="D956" s="40"/>
      <c r="E956" s="41"/>
      <c r="F956" s="40"/>
      <c r="G956" s="41"/>
      <c r="H956" s="40"/>
      <c r="I956" s="36"/>
      <c r="J956" s="40"/>
      <c r="K956" s="36"/>
      <c r="L956" s="40"/>
      <c r="M956" s="36"/>
      <c r="N956" s="43"/>
      <c r="O956" s="44"/>
      <c r="P956" s="103" t="s">
        <v>2172</v>
      </c>
      <c r="Q956" s="73" t="s">
        <v>2193</v>
      </c>
      <c r="R956" s="23"/>
    </row>
    <row r="957" spans="1:18" ht="16.5" thickBot="1" x14ac:dyDescent="0.3">
      <c r="A957" s="82"/>
      <c r="B957" s="77"/>
      <c r="C957" s="41"/>
      <c r="D957" s="40"/>
      <c r="E957" s="41"/>
      <c r="F957" s="40"/>
      <c r="G957" s="41"/>
      <c r="H957" s="40"/>
      <c r="I957" s="36"/>
      <c r="J957" s="40"/>
      <c r="K957" s="36"/>
      <c r="L957" s="40"/>
      <c r="M957" s="36"/>
      <c r="N957" s="43"/>
      <c r="O957" s="44"/>
      <c r="P957" s="103" t="s">
        <v>2163</v>
      </c>
      <c r="Q957" s="73" t="s">
        <v>1160</v>
      </c>
      <c r="R957" s="23"/>
    </row>
    <row r="958" spans="1:18" ht="16.5" thickBot="1" x14ac:dyDescent="0.3">
      <c r="A958" s="82"/>
      <c r="B958" s="77"/>
      <c r="C958" s="41"/>
      <c r="D958" s="40"/>
      <c r="E958" s="41"/>
      <c r="F958" s="40"/>
      <c r="G958" s="41"/>
      <c r="H958" s="40"/>
      <c r="I958" s="36"/>
      <c r="J958" s="40"/>
      <c r="K958" s="36"/>
      <c r="L958" s="40"/>
      <c r="M958" s="36"/>
      <c r="N958" s="43"/>
      <c r="O958" s="44"/>
      <c r="P958" s="103" t="s">
        <v>2164</v>
      </c>
      <c r="Q958" s="73" t="s">
        <v>2185</v>
      </c>
      <c r="R958" s="23"/>
    </row>
    <row r="959" spans="1:18" ht="24.75" thickBot="1" x14ac:dyDescent="0.3">
      <c r="A959" s="82"/>
      <c r="B959" s="77"/>
      <c r="C959" s="41"/>
      <c r="D959" s="40"/>
      <c r="E959" s="41"/>
      <c r="F959" s="40"/>
      <c r="G959" s="41"/>
      <c r="H959" s="40"/>
      <c r="I959" s="36"/>
      <c r="J959" s="40"/>
      <c r="K959" s="36"/>
      <c r="L959" s="40"/>
      <c r="M959" s="36"/>
      <c r="N959" s="43"/>
      <c r="O959" s="44"/>
      <c r="P959" s="103" t="s">
        <v>2173</v>
      </c>
      <c r="Q959" s="73" t="s">
        <v>1796</v>
      </c>
      <c r="R959" s="23"/>
    </row>
    <row r="960" spans="1:18" ht="36.75" thickBot="1" x14ac:dyDescent="0.3">
      <c r="A960" s="82"/>
      <c r="B960" s="77"/>
      <c r="C960" s="41"/>
      <c r="D960" s="40"/>
      <c r="E960" s="41"/>
      <c r="F960" s="40"/>
      <c r="G960" s="41"/>
      <c r="H960" s="40"/>
      <c r="I960" s="36"/>
      <c r="J960" s="40"/>
      <c r="K960" s="36"/>
      <c r="L960" s="40"/>
      <c r="M960" s="36"/>
      <c r="N960" s="43"/>
      <c r="O960" s="44"/>
      <c r="P960" s="103" t="s">
        <v>2174</v>
      </c>
      <c r="Q960" s="73" t="s">
        <v>1796</v>
      </c>
      <c r="R960" s="23"/>
    </row>
    <row r="961" spans="1:18" ht="24.75" thickBot="1" x14ac:dyDescent="0.3">
      <c r="A961" s="82"/>
      <c r="B961" s="77"/>
      <c r="C961" s="41"/>
      <c r="D961" s="40"/>
      <c r="E961" s="41"/>
      <c r="F961" s="40"/>
      <c r="G961" s="41"/>
      <c r="H961" s="40"/>
      <c r="I961" s="36"/>
      <c r="J961" s="40"/>
      <c r="K961" s="36"/>
      <c r="L961" s="40"/>
      <c r="M961" s="36"/>
      <c r="N961" s="43"/>
      <c r="O961" s="44"/>
      <c r="P961" s="103" t="s">
        <v>2175</v>
      </c>
      <c r="Q961" s="73" t="s">
        <v>792</v>
      </c>
      <c r="R961" s="23"/>
    </row>
    <row r="962" spans="1:18" ht="16.5" thickBot="1" x14ac:dyDescent="0.3">
      <c r="A962" s="82"/>
      <c r="B962" s="77"/>
      <c r="C962" s="41"/>
      <c r="D962" s="40"/>
      <c r="E962" s="41"/>
      <c r="F962" s="40"/>
      <c r="G962" s="41"/>
      <c r="H962" s="40"/>
      <c r="I962" s="36"/>
      <c r="J962" s="40"/>
      <c r="K962" s="36"/>
      <c r="L962" s="40"/>
      <c r="M962" s="36"/>
      <c r="N962" s="43"/>
      <c r="O962" s="44"/>
      <c r="P962" s="103" t="s">
        <v>2176</v>
      </c>
      <c r="Q962" s="73" t="s">
        <v>1395</v>
      </c>
      <c r="R962" s="23"/>
    </row>
    <row r="963" spans="1:18" ht="48.75" thickBot="1" x14ac:dyDescent="0.3">
      <c r="A963" s="82"/>
      <c r="B963" s="77"/>
      <c r="C963" s="41"/>
      <c r="D963" s="40"/>
      <c r="E963" s="41"/>
      <c r="F963" s="40"/>
      <c r="G963" s="41"/>
      <c r="H963" s="40"/>
      <c r="I963" s="36"/>
      <c r="J963" s="40"/>
      <c r="K963" s="36"/>
      <c r="L963" s="40"/>
      <c r="M963" s="36"/>
      <c r="N963" s="43"/>
      <c r="O963" s="44"/>
      <c r="P963" s="103" t="s">
        <v>2177</v>
      </c>
      <c r="Q963" s="73" t="s">
        <v>1418</v>
      </c>
      <c r="R963" s="23"/>
    </row>
    <row r="964" spans="1:18" ht="29.25" customHeight="1" thickBot="1" x14ac:dyDescent="0.3">
      <c r="A964" s="82"/>
      <c r="B964" s="77"/>
      <c r="C964" s="41"/>
      <c r="D964" s="40"/>
      <c r="E964" s="41"/>
      <c r="F964" s="40"/>
      <c r="G964" s="41"/>
      <c r="H964" s="40"/>
      <c r="I964" s="36"/>
      <c r="J964" s="40"/>
      <c r="K964" s="36"/>
      <c r="L964" s="40"/>
      <c r="M964" s="36"/>
      <c r="N964" s="43"/>
      <c r="O964" s="44"/>
      <c r="P964" s="103" t="s">
        <v>2178</v>
      </c>
      <c r="Q964" s="73" t="s">
        <v>2195</v>
      </c>
      <c r="R964" s="23"/>
    </row>
    <row r="965" spans="1:18" ht="48.75" thickBot="1" x14ac:dyDescent="0.3">
      <c r="A965" s="82"/>
      <c r="B965" s="77"/>
      <c r="C965" s="41"/>
      <c r="D965" s="40"/>
      <c r="E965" s="41"/>
      <c r="F965" s="40"/>
      <c r="G965" s="41"/>
      <c r="H965" s="40"/>
      <c r="I965" s="36"/>
      <c r="J965" s="40"/>
      <c r="K965" s="36"/>
      <c r="L965" s="40"/>
      <c r="M965" s="36"/>
      <c r="N965" s="43"/>
      <c r="O965" s="44"/>
      <c r="P965" s="103" t="s">
        <v>2179</v>
      </c>
      <c r="Q965" s="73" t="s">
        <v>2195</v>
      </c>
      <c r="R965" s="23"/>
    </row>
    <row r="966" spans="1:18" ht="24.75" thickBot="1" x14ac:dyDescent="0.3">
      <c r="A966" s="82"/>
      <c r="B966" s="77"/>
      <c r="C966" s="41"/>
      <c r="D966" s="40"/>
      <c r="E966" s="41"/>
      <c r="F966" s="40"/>
      <c r="G966" s="41"/>
      <c r="H966" s="40"/>
      <c r="I966" s="36"/>
      <c r="J966" s="40"/>
      <c r="K966" s="36"/>
      <c r="L966" s="40"/>
      <c r="M966" s="36"/>
      <c r="N966" s="43"/>
      <c r="O966" s="44"/>
      <c r="P966" s="103" t="s">
        <v>2180</v>
      </c>
      <c r="Q966" s="73" t="s">
        <v>799</v>
      </c>
      <c r="R966" s="23"/>
    </row>
    <row r="967" spans="1:18" ht="60.75" thickBot="1" x14ac:dyDescent="0.3">
      <c r="A967" s="82"/>
      <c r="B967" s="77"/>
      <c r="C967" s="41"/>
      <c r="D967" s="40"/>
      <c r="E967" s="41"/>
      <c r="F967" s="40"/>
      <c r="G967" s="41"/>
      <c r="H967" s="40"/>
      <c r="I967" s="36"/>
      <c r="J967" s="40"/>
      <c r="K967" s="36"/>
      <c r="L967" s="40"/>
      <c r="M967" s="36"/>
      <c r="N967" s="43"/>
      <c r="O967" s="44"/>
      <c r="P967" s="103" t="s">
        <v>2181</v>
      </c>
      <c r="Q967" s="73" t="s">
        <v>2196</v>
      </c>
      <c r="R967" s="23"/>
    </row>
    <row r="968" spans="1:18" ht="60.75" thickBot="1" x14ac:dyDescent="0.3">
      <c r="A968" s="82"/>
      <c r="B968" s="77"/>
      <c r="C968" s="41"/>
      <c r="D968" s="40"/>
      <c r="E968" s="41"/>
      <c r="F968" s="40"/>
      <c r="G968" s="41"/>
      <c r="H968" s="40"/>
      <c r="I968" s="36"/>
      <c r="J968" s="40"/>
      <c r="K968" s="36"/>
      <c r="L968" s="40"/>
      <c r="M968" s="36"/>
      <c r="N968" s="43"/>
      <c r="O968" s="44"/>
      <c r="P968" s="103" t="s">
        <v>2182</v>
      </c>
      <c r="Q968" s="73" t="s">
        <v>803</v>
      </c>
      <c r="R968" s="23"/>
    </row>
    <row r="969" spans="1:18" ht="36.75" thickBot="1" x14ac:dyDescent="0.3">
      <c r="A969" s="82"/>
      <c r="B969" s="77"/>
      <c r="C969" s="41"/>
      <c r="D969" s="40"/>
      <c r="E969" s="41"/>
      <c r="F969" s="40"/>
      <c r="G969" s="41"/>
      <c r="H969" s="40"/>
      <c r="I969" s="36"/>
      <c r="J969" s="40"/>
      <c r="K969" s="36"/>
      <c r="L969" s="40"/>
      <c r="M969" s="36"/>
      <c r="N969" s="43"/>
      <c r="O969" s="44"/>
      <c r="P969" s="103" t="s">
        <v>2183</v>
      </c>
      <c r="Q969" s="73" t="s">
        <v>1395</v>
      </c>
      <c r="R969" s="23"/>
    </row>
    <row r="970" spans="1:18" ht="36.75" thickBot="1" x14ac:dyDescent="0.3">
      <c r="A970" s="82"/>
      <c r="B970" s="77" t="s">
        <v>3865</v>
      </c>
      <c r="C970" s="41">
        <v>3470</v>
      </c>
      <c r="D970" s="40">
        <v>7344.8</v>
      </c>
      <c r="E970" s="41">
        <v>13580</v>
      </c>
      <c r="F970" s="40">
        <v>13580</v>
      </c>
      <c r="G970" s="41">
        <v>13580</v>
      </c>
      <c r="H970" s="40">
        <v>13580</v>
      </c>
      <c r="I970" s="36"/>
      <c r="J970" s="40"/>
      <c r="K970" s="36"/>
      <c r="L970" s="40"/>
      <c r="M970" s="36"/>
      <c r="N970" s="43">
        <v>106646.63508000001</v>
      </c>
      <c r="O970" s="44">
        <v>109077.82371000001</v>
      </c>
      <c r="P970" s="103" t="s">
        <v>2197</v>
      </c>
      <c r="Q970" s="73" t="s">
        <v>2209</v>
      </c>
      <c r="R970" s="23"/>
    </row>
    <row r="971" spans="1:18" ht="36.75" thickBot="1" x14ac:dyDescent="0.3">
      <c r="A971" s="82"/>
      <c r="B971" s="77"/>
      <c r="C971" s="41"/>
      <c r="D971" s="40"/>
      <c r="E971" s="41"/>
      <c r="F971" s="40"/>
      <c r="G971" s="41"/>
      <c r="H971" s="40"/>
      <c r="I971" s="36"/>
      <c r="J971" s="40"/>
      <c r="K971" s="36"/>
      <c r="L971" s="40"/>
      <c r="M971" s="36"/>
      <c r="N971" s="43"/>
      <c r="O971" s="44"/>
      <c r="P971" s="103" t="s">
        <v>2198</v>
      </c>
      <c r="Q971" s="73" t="s">
        <v>2209</v>
      </c>
      <c r="R971" s="23"/>
    </row>
    <row r="972" spans="1:18" ht="36.75" thickBot="1" x14ac:dyDescent="0.3">
      <c r="A972" s="82"/>
      <c r="B972" s="77"/>
      <c r="C972" s="41"/>
      <c r="D972" s="40"/>
      <c r="E972" s="41"/>
      <c r="F972" s="40"/>
      <c r="G972" s="41"/>
      <c r="H972" s="40"/>
      <c r="I972" s="36"/>
      <c r="J972" s="40"/>
      <c r="K972" s="36"/>
      <c r="L972" s="40"/>
      <c r="M972" s="36"/>
      <c r="N972" s="43"/>
      <c r="O972" s="44"/>
      <c r="P972" s="103" t="s">
        <v>2199</v>
      </c>
      <c r="Q972" s="73" t="s">
        <v>2209</v>
      </c>
      <c r="R972" s="23"/>
    </row>
    <row r="973" spans="1:18" ht="24.75" thickBot="1" x14ac:dyDescent="0.3">
      <c r="A973" s="82"/>
      <c r="B973" s="77"/>
      <c r="C973" s="41"/>
      <c r="D973" s="40"/>
      <c r="E973" s="41"/>
      <c r="F973" s="40"/>
      <c r="G973" s="41"/>
      <c r="H973" s="40"/>
      <c r="I973" s="36"/>
      <c r="J973" s="40"/>
      <c r="K973" s="36"/>
      <c r="L973" s="40"/>
      <c r="M973" s="36"/>
      <c r="N973" s="43"/>
      <c r="O973" s="44"/>
      <c r="P973" s="103" t="s">
        <v>2200</v>
      </c>
      <c r="Q973" s="73" t="s">
        <v>1887</v>
      </c>
      <c r="R973" s="23"/>
    </row>
    <row r="974" spans="1:18" ht="36.75" thickBot="1" x14ac:dyDescent="0.3">
      <c r="A974" s="82"/>
      <c r="B974" s="77"/>
      <c r="C974" s="41"/>
      <c r="D974" s="40"/>
      <c r="E974" s="41"/>
      <c r="F974" s="40"/>
      <c r="G974" s="41"/>
      <c r="H974" s="40"/>
      <c r="I974" s="36"/>
      <c r="J974" s="40"/>
      <c r="K974" s="36"/>
      <c r="L974" s="40"/>
      <c r="M974" s="36"/>
      <c r="N974" s="43"/>
      <c r="O974" s="44"/>
      <c r="P974" s="103" t="s">
        <v>2201</v>
      </c>
      <c r="Q974" s="73" t="s">
        <v>1593</v>
      </c>
      <c r="R974" s="23"/>
    </row>
    <row r="975" spans="1:18" ht="36.75" thickBot="1" x14ac:dyDescent="0.3">
      <c r="A975" s="82"/>
      <c r="B975" s="77"/>
      <c r="C975" s="41"/>
      <c r="D975" s="40"/>
      <c r="E975" s="41"/>
      <c r="F975" s="40"/>
      <c r="G975" s="41"/>
      <c r="H975" s="40"/>
      <c r="I975" s="36"/>
      <c r="J975" s="40"/>
      <c r="K975" s="36"/>
      <c r="L975" s="40"/>
      <c r="M975" s="36"/>
      <c r="N975" s="43"/>
      <c r="O975" s="44"/>
      <c r="P975" s="103" t="s">
        <v>2202</v>
      </c>
      <c r="Q975" s="73" t="s">
        <v>1887</v>
      </c>
      <c r="R975" s="23"/>
    </row>
    <row r="976" spans="1:18" ht="36.75" thickBot="1" x14ac:dyDescent="0.3">
      <c r="A976" s="82"/>
      <c r="B976" s="77"/>
      <c r="C976" s="41"/>
      <c r="D976" s="40"/>
      <c r="E976" s="41"/>
      <c r="F976" s="40"/>
      <c r="G976" s="41"/>
      <c r="H976" s="40"/>
      <c r="I976" s="36"/>
      <c r="J976" s="40"/>
      <c r="K976" s="36"/>
      <c r="L976" s="40"/>
      <c r="M976" s="36"/>
      <c r="N976" s="43"/>
      <c r="O976" s="44"/>
      <c r="P976" s="103" t="s">
        <v>2203</v>
      </c>
      <c r="Q976" s="73" t="s">
        <v>2210</v>
      </c>
      <c r="R976" s="23"/>
    </row>
    <row r="977" spans="1:18" ht="24.75" thickBot="1" x14ac:dyDescent="0.3">
      <c r="A977" s="82"/>
      <c r="B977" s="77"/>
      <c r="C977" s="41"/>
      <c r="D977" s="40"/>
      <c r="E977" s="41"/>
      <c r="F977" s="40"/>
      <c r="G977" s="41"/>
      <c r="H977" s="40"/>
      <c r="I977" s="36"/>
      <c r="J977" s="40"/>
      <c r="K977" s="36"/>
      <c r="L977" s="40"/>
      <c r="M977" s="36"/>
      <c r="N977" s="43"/>
      <c r="O977" s="44"/>
      <c r="P977" s="103" t="s">
        <v>2204</v>
      </c>
      <c r="Q977" s="73" t="s">
        <v>2211</v>
      </c>
      <c r="R977" s="23"/>
    </row>
    <row r="978" spans="1:18" ht="24.75" thickBot="1" x14ac:dyDescent="0.3">
      <c r="A978" s="82"/>
      <c r="B978" s="77"/>
      <c r="C978" s="41"/>
      <c r="D978" s="40"/>
      <c r="E978" s="41"/>
      <c r="F978" s="40"/>
      <c r="G978" s="41"/>
      <c r="H978" s="40"/>
      <c r="I978" s="36"/>
      <c r="J978" s="40"/>
      <c r="K978" s="36"/>
      <c r="L978" s="40"/>
      <c r="M978" s="36"/>
      <c r="N978" s="43"/>
      <c r="O978" s="44"/>
      <c r="P978" s="103" t="s">
        <v>2205</v>
      </c>
      <c r="Q978" s="73" t="s">
        <v>2212</v>
      </c>
      <c r="R978" s="23"/>
    </row>
    <row r="979" spans="1:18" ht="36.75" thickBot="1" x14ac:dyDescent="0.3">
      <c r="A979" s="82"/>
      <c r="B979" s="77"/>
      <c r="C979" s="41"/>
      <c r="D979" s="40"/>
      <c r="E979" s="41"/>
      <c r="F979" s="40"/>
      <c r="G979" s="41"/>
      <c r="H979" s="40"/>
      <c r="I979" s="36"/>
      <c r="J979" s="40"/>
      <c r="K979" s="36"/>
      <c r="L979" s="40"/>
      <c r="M979" s="36"/>
      <c r="N979" s="43"/>
      <c r="O979" s="44"/>
      <c r="P979" s="103" t="s">
        <v>2206</v>
      </c>
      <c r="Q979" s="73" t="s">
        <v>2213</v>
      </c>
      <c r="R979" s="23"/>
    </row>
    <row r="980" spans="1:18" ht="84.75" thickBot="1" x14ac:dyDescent="0.3">
      <c r="A980" s="82"/>
      <c r="B980" s="77"/>
      <c r="C980" s="41"/>
      <c r="D980" s="40"/>
      <c r="E980" s="41"/>
      <c r="F980" s="40"/>
      <c r="G980" s="41"/>
      <c r="H980" s="40"/>
      <c r="I980" s="36"/>
      <c r="J980" s="40"/>
      <c r="K980" s="36"/>
      <c r="L980" s="40"/>
      <c r="M980" s="36"/>
      <c r="N980" s="43"/>
      <c r="O980" s="44"/>
      <c r="P980" s="103" t="s">
        <v>2207</v>
      </c>
      <c r="Q980" s="73" t="s">
        <v>2214</v>
      </c>
      <c r="R980" s="23"/>
    </row>
    <row r="981" spans="1:18" ht="48.75" thickBot="1" x14ac:dyDescent="0.3">
      <c r="A981" s="82"/>
      <c r="B981" s="77"/>
      <c r="C981" s="41"/>
      <c r="D981" s="40"/>
      <c r="E981" s="41"/>
      <c r="F981" s="40"/>
      <c r="G981" s="41"/>
      <c r="H981" s="40"/>
      <c r="I981" s="36"/>
      <c r="J981" s="40"/>
      <c r="K981" s="36"/>
      <c r="L981" s="40"/>
      <c r="M981" s="36"/>
      <c r="N981" s="43"/>
      <c r="O981" s="44"/>
      <c r="P981" s="103" t="s">
        <v>2208</v>
      </c>
      <c r="Q981" s="73" t="s">
        <v>2215</v>
      </c>
      <c r="R981" s="23"/>
    </row>
    <row r="982" spans="1:18" ht="48.75" thickBot="1" x14ac:dyDescent="0.3">
      <c r="A982" s="82"/>
      <c r="B982" s="77" t="s">
        <v>3866</v>
      </c>
      <c r="C982" s="41">
        <v>0</v>
      </c>
      <c r="D982" s="40">
        <v>0</v>
      </c>
      <c r="E982" s="41">
        <v>0</v>
      </c>
      <c r="F982" s="40">
        <v>0</v>
      </c>
      <c r="G982" s="41">
        <v>0</v>
      </c>
      <c r="H982" s="40">
        <v>0</v>
      </c>
      <c r="I982" s="36"/>
      <c r="J982" s="40"/>
      <c r="K982" s="36"/>
      <c r="L982" s="40"/>
      <c r="M982" s="36"/>
      <c r="N982" s="43">
        <v>29091.317879999995</v>
      </c>
      <c r="O982" s="44">
        <v>24942.261629999997</v>
      </c>
      <c r="P982" s="103" t="s">
        <v>2216</v>
      </c>
      <c r="Q982" s="73" t="s">
        <v>1593</v>
      </c>
      <c r="R982" s="23"/>
    </row>
    <row r="983" spans="1:18" ht="24.75" thickBot="1" x14ac:dyDescent="0.3">
      <c r="A983" s="82"/>
      <c r="B983" s="77"/>
      <c r="C983" s="41"/>
      <c r="D983" s="40"/>
      <c r="E983" s="41"/>
      <c r="F983" s="40"/>
      <c r="G983" s="41"/>
      <c r="H983" s="40"/>
      <c r="I983" s="36"/>
      <c r="J983" s="40"/>
      <c r="K983" s="36"/>
      <c r="L983" s="40"/>
      <c r="M983" s="36"/>
      <c r="N983" s="43"/>
      <c r="O983" s="44"/>
      <c r="P983" s="103" t="s">
        <v>2217</v>
      </c>
      <c r="Q983" s="73" t="s">
        <v>2194</v>
      </c>
      <c r="R983" s="23"/>
    </row>
    <row r="984" spans="1:18" ht="36.75" thickBot="1" x14ac:dyDescent="0.3">
      <c r="A984" s="82"/>
      <c r="B984" s="77"/>
      <c r="C984" s="41"/>
      <c r="D984" s="40"/>
      <c r="E984" s="41"/>
      <c r="F984" s="40"/>
      <c r="G984" s="41"/>
      <c r="H984" s="40"/>
      <c r="I984" s="36"/>
      <c r="J984" s="40"/>
      <c r="K984" s="36"/>
      <c r="L984" s="40"/>
      <c r="M984" s="36"/>
      <c r="N984" s="43"/>
      <c r="O984" s="44"/>
      <c r="P984" s="103" t="s">
        <v>2218</v>
      </c>
      <c r="Q984" s="73" t="s">
        <v>1796</v>
      </c>
      <c r="R984" s="23"/>
    </row>
    <row r="985" spans="1:18" ht="36.75" thickBot="1" x14ac:dyDescent="0.3">
      <c r="A985" s="82"/>
      <c r="B985" s="77" t="s">
        <v>3867</v>
      </c>
      <c r="C985" s="41">
        <v>0</v>
      </c>
      <c r="D985" s="40">
        <v>0</v>
      </c>
      <c r="E985" s="41">
        <v>0</v>
      </c>
      <c r="F985" s="40">
        <v>0</v>
      </c>
      <c r="G985" s="41">
        <v>0</v>
      </c>
      <c r="H985" s="40">
        <v>0</v>
      </c>
      <c r="I985" s="36"/>
      <c r="J985" s="40"/>
      <c r="K985" s="36"/>
      <c r="L985" s="40"/>
      <c r="M985" s="36"/>
      <c r="N985" s="43">
        <v>6718.4163399999998</v>
      </c>
      <c r="O985" s="44">
        <v>6368.3112699999992</v>
      </c>
      <c r="P985" s="103" t="s">
        <v>2219</v>
      </c>
      <c r="Q985" s="73" t="s">
        <v>1418</v>
      </c>
      <c r="R985" s="23"/>
    </row>
    <row r="986" spans="1:18" ht="36.75" thickBot="1" x14ac:dyDescent="0.3">
      <c r="A986" s="82"/>
      <c r="B986" s="77"/>
      <c r="C986" s="41"/>
      <c r="D986" s="40"/>
      <c r="E986" s="41"/>
      <c r="F986" s="40"/>
      <c r="G986" s="41"/>
      <c r="H986" s="40"/>
      <c r="I986" s="36"/>
      <c r="J986" s="40"/>
      <c r="K986" s="36"/>
      <c r="L986" s="40"/>
      <c r="M986" s="36"/>
      <c r="N986" s="43"/>
      <c r="O986" s="44"/>
      <c r="P986" s="103" t="s">
        <v>2220</v>
      </c>
      <c r="Q986" s="73" t="s">
        <v>1887</v>
      </c>
      <c r="R986" s="23"/>
    </row>
    <row r="987" spans="1:18" ht="36.75" thickBot="1" x14ac:dyDescent="0.3">
      <c r="A987" s="82"/>
      <c r="B987" s="77"/>
      <c r="C987" s="41"/>
      <c r="D987" s="40"/>
      <c r="E987" s="41"/>
      <c r="F987" s="40"/>
      <c r="G987" s="41"/>
      <c r="H987" s="40"/>
      <c r="I987" s="36"/>
      <c r="J987" s="40"/>
      <c r="K987" s="36"/>
      <c r="L987" s="40"/>
      <c r="M987" s="36"/>
      <c r="N987" s="43"/>
      <c r="O987" s="44"/>
      <c r="P987" s="103" t="s">
        <v>2221</v>
      </c>
      <c r="Q987" s="73" t="s">
        <v>831</v>
      </c>
      <c r="R987" s="23"/>
    </row>
    <row r="988" spans="1:18" ht="36.75" thickBot="1" x14ac:dyDescent="0.3">
      <c r="A988" s="82"/>
      <c r="B988" s="77"/>
      <c r="C988" s="41"/>
      <c r="D988" s="40"/>
      <c r="E988" s="41"/>
      <c r="F988" s="40"/>
      <c r="G988" s="41"/>
      <c r="H988" s="40"/>
      <c r="I988" s="36"/>
      <c r="J988" s="40"/>
      <c r="K988" s="36"/>
      <c r="L988" s="40"/>
      <c r="M988" s="36"/>
      <c r="N988" s="43"/>
      <c r="O988" s="44"/>
      <c r="P988" s="103" t="s">
        <v>2222</v>
      </c>
      <c r="Q988" s="73" t="s">
        <v>833</v>
      </c>
      <c r="R988" s="23"/>
    </row>
    <row r="989" spans="1:18" ht="16.5" thickBot="1" x14ac:dyDescent="0.3">
      <c r="A989" s="82"/>
      <c r="B989" s="84" t="s">
        <v>3898</v>
      </c>
      <c r="C989" s="41">
        <v>0</v>
      </c>
      <c r="D989" s="40">
        <v>0</v>
      </c>
      <c r="E989" s="41">
        <v>0</v>
      </c>
      <c r="F989" s="40">
        <v>0</v>
      </c>
      <c r="G989" s="41">
        <v>0</v>
      </c>
      <c r="H989" s="40">
        <v>0</v>
      </c>
      <c r="I989" s="36"/>
      <c r="J989" s="40"/>
      <c r="K989" s="36"/>
      <c r="L989" s="40"/>
      <c r="M989" s="36"/>
      <c r="N989" s="43">
        <v>64371.438779999997</v>
      </c>
      <c r="O989" s="44">
        <v>59164.959129999996</v>
      </c>
      <c r="P989" s="103" t="s">
        <v>2422</v>
      </c>
      <c r="Q989" s="99" t="s">
        <v>2422</v>
      </c>
      <c r="R989" s="23"/>
    </row>
    <row r="990" spans="1:18" ht="84.75" thickBot="1" x14ac:dyDescent="0.3">
      <c r="A990" s="82"/>
      <c r="B990" s="84" t="s">
        <v>1122</v>
      </c>
      <c r="C990" s="41">
        <v>4426.7079999999996</v>
      </c>
      <c r="D990" s="40">
        <v>9623.4150000000009</v>
      </c>
      <c r="E990" s="41">
        <v>28000</v>
      </c>
      <c r="F990" s="40">
        <v>28000</v>
      </c>
      <c r="G990" s="41">
        <v>28000</v>
      </c>
      <c r="H990" s="40">
        <v>28000</v>
      </c>
      <c r="I990" s="36"/>
      <c r="J990" s="40"/>
      <c r="K990" s="36"/>
      <c r="L990" s="40"/>
      <c r="M990" s="36"/>
      <c r="N990" s="43">
        <v>381471.14723000012</v>
      </c>
      <c r="O990" s="44">
        <v>448239.34674000001</v>
      </c>
      <c r="P990" s="103" t="s">
        <v>2223</v>
      </c>
      <c r="Q990" s="73" t="s">
        <v>2233</v>
      </c>
      <c r="R990" s="23"/>
    </row>
    <row r="991" spans="1:18" ht="84.75" thickBot="1" x14ac:dyDescent="0.3">
      <c r="A991" s="82"/>
      <c r="B991" s="77"/>
      <c r="C991" s="41"/>
      <c r="D991" s="40"/>
      <c r="E991" s="41"/>
      <c r="F991" s="40"/>
      <c r="G991" s="41"/>
      <c r="H991" s="40"/>
      <c r="I991" s="36"/>
      <c r="J991" s="40"/>
      <c r="K991" s="36"/>
      <c r="L991" s="40"/>
      <c r="M991" s="36"/>
      <c r="N991" s="43"/>
      <c r="O991" s="44"/>
      <c r="P991" s="103" t="s">
        <v>2224</v>
      </c>
      <c r="Q991" s="73" t="s">
        <v>2232</v>
      </c>
      <c r="R991" s="23"/>
    </row>
    <row r="992" spans="1:18" ht="24.75" thickBot="1" x14ac:dyDescent="0.3">
      <c r="A992" s="82"/>
      <c r="B992" s="77"/>
      <c r="C992" s="41"/>
      <c r="D992" s="40"/>
      <c r="E992" s="41"/>
      <c r="F992" s="40"/>
      <c r="G992" s="41"/>
      <c r="H992" s="40"/>
      <c r="I992" s="36"/>
      <c r="J992" s="40"/>
      <c r="K992" s="36"/>
      <c r="L992" s="40"/>
      <c r="M992" s="36"/>
      <c r="N992" s="43"/>
      <c r="O992" s="44"/>
      <c r="P992" s="103" t="s">
        <v>2225</v>
      </c>
      <c r="Q992" s="73" t="s">
        <v>1593</v>
      </c>
      <c r="R992" s="23"/>
    </row>
    <row r="993" spans="1:18" ht="39" customHeight="1" thickBot="1" x14ac:dyDescent="0.3">
      <c r="A993" s="82"/>
      <c r="B993" s="77"/>
      <c r="C993" s="41"/>
      <c r="D993" s="40"/>
      <c r="E993" s="41"/>
      <c r="F993" s="40"/>
      <c r="G993" s="41"/>
      <c r="H993" s="40"/>
      <c r="I993" s="36"/>
      <c r="J993" s="40"/>
      <c r="K993" s="36"/>
      <c r="L993" s="40"/>
      <c r="M993" s="36"/>
      <c r="N993" s="43"/>
      <c r="O993" s="44"/>
      <c r="P993" s="103" t="s">
        <v>2226</v>
      </c>
      <c r="Q993" s="73" t="s">
        <v>2231</v>
      </c>
      <c r="R993" s="23"/>
    </row>
    <row r="994" spans="1:18" ht="36.75" thickBot="1" x14ac:dyDescent="0.3">
      <c r="A994" s="82"/>
      <c r="B994" s="77"/>
      <c r="C994" s="41"/>
      <c r="D994" s="40"/>
      <c r="E994" s="41"/>
      <c r="F994" s="40"/>
      <c r="G994" s="41"/>
      <c r="H994" s="40"/>
      <c r="I994" s="36"/>
      <c r="J994" s="40"/>
      <c r="K994" s="36"/>
      <c r="L994" s="40"/>
      <c r="M994" s="36"/>
      <c r="N994" s="43"/>
      <c r="O994" s="44"/>
      <c r="P994" s="103" t="s">
        <v>2227</v>
      </c>
      <c r="Q994" s="73" t="s">
        <v>1594</v>
      </c>
      <c r="R994" s="23"/>
    </row>
    <row r="995" spans="1:18" ht="36.75" thickBot="1" x14ac:dyDescent="0.3">
      <c r="A995" s="82"/>
      <c r="B995" s="77"/>
      <c r="C995" s="41"/>
      <c r="D995" s="40"/>
      <c r="E995" s="41"/>
      <c r="F995" s="40"/>
      <c r="G995" s="41"/>
      <c r="H995" s="40"/>
      <c r="I995" s="36"/>
      <c r="J995" s="40"/>
      <c r="K995" s="36"/>
      <c r="L995" s="40"/>
      <c r="M995" s="36"/>
      <c r="N995" s="43"/>
      <c r="O995" s="44"/>
      <c r="P995" s="103" t="s">
        <v>2228</v>
      </c>
      <c r="Q995" s="73" t="s">
        <v>1395</v>
      </c>
      <c r="R995" s="23"/>
    </row>
    <row r="996" spans="1:18" ht="48.75" thickBot="1" x14ac:dyDescent="0.3">
      <c r="A996" s="82"/>
      <c r="B996" s="77"/>
      <c r="C996" s="41"/>
      <c r="D996" s="40"/>
      <c r="E996" s="41"/>
      <c r="F996" s="40"/>
      <c r="G996" s="41"/>
      <c r="H996" s="40"/>
      <c r="I996" s="36"/>
      <c r="J996" s="40"/>
      <c r="K996" s="36"/>
      <c r="L996" s="40"/>
      <c r="M996" s="36"/>
      <c r="N996" s="43"/>
      <c r="O996" s="44"/>
      <c r="P996" s="103" t="s">
        <v>2229</v>
      </c>
      <c r="Q996" s="73" t="s">
        <v>1480</v>
      </c>
      <c r="R996" s="23"/>
    </row>
    <row r="997" spans="1:18" ht="36.75" thickBot="1" x14ac:dyDescent="0.3">
      <c r="A997" s="82"/>
      <c r="B997" s="77"/>
      <c r="C997" s="41"/>
      <c r="D997" s="40"/>
      <c r="E997" s="41"/>
      <c r="F997" s="40"/>
      <c r="G997" s="41"/>
      <c r="H997" s="40"/>
      <c r="I997" s="36"/>
      <c r="J997" s="40"/>
      <c r="K997" s="36"/>
      <c r="L997" s="40"/>
      <c r="M997" s="36"/>
      <c r="N997" s="43"/>
      <c r="O997" s="44"/>
      <c r="P997" s="103" t="s">
        <v>2230</v>
      </c>
      <c r="Q997" s="73" t="s">
        <v>1480</v>
      </c>
      <c r="R997" s="23"/>
    </row>
    <row r="998" spans="1:18" ht="16.5" thickBot="1" x14ac:dyDescent="0.3">
      <c r="A998" s="82"/>
      <c r="B998" s="77" t="s">
        <v>3901</v>
      </c>
      <c r="C998" s="41">
        <v>17000</v>
      </c>
      <c r="D998" s="40">
        <v>38000</v>
      </c>
      <c r="E998" s="41">
        <v>82500</v>
      </c>
      <c r="F998" s="40">
        <v>82500</v>
      </c>
      <c r="G998" s="41">
        <v>82500</v>
      </c>
      <c r="H998" s="40">
        <v>82500</v>
      </c>
      <c r="I998" s="36"/>
      <c r="J998" s="40"/>
      <c r="K998" s="36"/>
      <c r="L998" s="40"/>
      <c r="M998" s="36"/>
      <c r="N998" s="43"/>
      <c r="O998" s="44"/>
      <c r="P998" s="103" t="s">
        <v>2422</v>
      </c>
      <c r="Q998" s="99" t="s">
        <v>2422</v>
      </c>
      <c r="R998" s="23"/>
    </row>
    <row r="999" spans="1:18" ht="16.5" customHeight="1" thickBot="1" x14ac:dyDescent="0.3">
      <c r="A999" s="147" t="s">
        <v>2234</v>
      </c>
      <c r="B999" s="148"/>
      <c r="C999" s="6">
        <f>SUM(C1000:C1027)</f>
        <v>1500</v>
      </c>
      <c r="D999" s="6">
        <f t="shared" ref="D999:E999" si="51">SUM(D1000:D1027)</f>
        <v>28078</v>
      </c>
      <c r="E999" s="6">
        <f t="shared" si="51"/>
        <v>85312</v>
      </c>
      <c r="F999" s="135" t="s">
        <v>3903</v>
      </c>
      <c r="G999" s="135"/>
      <c r="H999" s="6" t="s">
        <v>2946</v>
      </c>
      <c r="I999" s="156" t="s">
        <v>3903</v>
      </c>
      <c r="J999" s="156"/>
      <c r="K999" s="156"/>
      <c r="L999" s="156"/>
      <c r="M999" s="156"/>
      <c r="N999" s="6">
        <f>SUM(N1000:N1027)</f>
        <v>1283824.57883</v>
      </c>
      <c r="O999" s="6">
        <f>SUM(O1000:O1027)</f>
        <v>1361811.7849299996</v>
      </c>
      <c r="P999" s="98"/>
      <c r="Q999" s="98"/>
      <c r="R999" s="4"/>
    </row>
    <row r="1000" spans="1:18" ht="24.75" thickBot="1" x14ac:dyDescent="0.3">
      <c r="A1000" s="82"/>
      <c r="B1000" s="77" t="s">
        <v>2474</v>
      </c>
      <c r="C1000" s="41">
        <v>0</v>
      </c>
      <c r="D1000" s="40">
        <v>0</v>
      </c>
      <c r="E1000" s="41">
        <v>0</v>
      </c>
      <c r="F1000" s="136" t="s">
        <v>3903</v>
      </c>
      <c r="G1000" s="136"/>
      <c r="H1000" s="40">
        <v>0</v>
      </c>
      <c r="I1000" s="36"/>
      <c r="J1000" s="40"/>
      <c r="K1000" s="36"/>
      <c r="L1000" s="40"/>
      <c r="M1000" s="36"/>
      <c r="N1000" s="43">
        <v>81009.480919999987</v>
      </c>
      <c r="O1000" s="44">
        <v>76986.452050000007</v>
      </c>
      <c r="P1000" s="103" t="s">
        <v>3578</v>
      </c>
      <c r="Q1000" s="73" t="s">
        <v>2235</v>
      </c>
      <c r="R1000" s="23"/>
    </row>
    <row r="1001" spans="1:18" ht="27" customHeight="1" thickBot="1" x14ac:dyDescent="0.3">
      <c r="A1001" s="82"/>
      <c r="B1001" s="77"/>
      <c r="C1001" s="41"/>
      <c r="D1001" s="40"/>
      <c r="E1001" s="41"/>
      <c r="F1001" s="40"/>
      <c r="G1001" s="41"/>
      <c r="H1001" s="40"/>
      <c r="I1001" s="36"/>
      <c r="J1001" s="40"/>
      <c r="K1001" s="36"/>
      <c r="L1001" s="40"/>
      <c r="M1001" s="36"/>
      <c r="N1001" s="43"/>
      <c r="O1001" s="44"/>
      <c r="P1001" s="103" t="s">
        <v>3579</v>
      </c>
      <c r="Q1001" s="73" t="s">
        <v>2236</v>
      </c>
      <c r="R1001" s="23"/>
    </row>
    <row r="1002" spans="1:18" ht="24.75" thickBot="1" x14ac:dyDescent="0.3">
      <c r="A1002" s="82"/>
      <c r="B1002" s="77"/>
      <c r="C1002" s="41"/>
      <c r="D1002" s="40"/>
      <c r="E1002" s="41"/>
      <c r="F1002" s="40"/>
      <c r="G1002" s="41"/>
      <c r="H1002" s="40"/>
      <c r="I1002" s="36"/>
      <c r="J1002" s="40"/>
      <c r="K1002" s="36"/>
      <c r="L1002" s="40"/>
      <c r="M1002" s="36"/>
      <c r="N1002" s="43"/>
      <c r="O1002" s="44"/>
      <c r="P1002" s="103" t="s">
        <v>3580</v>
      </c>
      <c r="Q1002" s="73" t="s">
        <v>1796</v>
      </c>
      <c r="R1002" s="23"/>
    </row>
    <row r="1003" spans="1:18" ht="36.75" thickBot="1" x14ac:dyDescent="0.3">
      <c r="A1003" s="82"/>
      <c r="B1003" s="77" t="s">
        <v>2475</v>
      </c>
      <c r="C1003" s="41">
        <v>0</v>
      </c>
      <c r="D1003" s="40">
        <v>15058</v>
      </c>
      <c r="E1003" s="41">
        <v>37512</v>
      </c>
      <c r="F1003" s="136" t="s">
        <v>3903</v>
      </c>
      <c r="G1003" s="136"/>
      <c r="H1003" s="40" t="s">
        <v>2947</v>
      </c>
      <c r="I1003" s="36"/>
      <c r="J1003" s="40"/>
      <c r="K1003" s="36"/>
      <c r="L1003" s="40"/>
      <c r="M1003" s="36"/>
      <c r="N1003" s="43">
        <v>927566.69759999996</v>
      </c>
      <c r="O1003" s="44">
        <v>872096.50055</v>
      </c>
      <c r="P1003" s="103" t="s">
        <v>3581</v>
      </c>
      <c r="Q1003" s="73" t="s">
        <v>2237</v>
      </c>
      <c r="R1003" s="23"/>
    </row>
    <row r="1004" spans="1:18" ht="24.75" thickBot="1" x14ac:dyDescent="0.3">
      <c r="A1004" s="82"/>
      <c r="B1004" s="77"/>
      <c r="C1004" s="41"/>
      <c r="D1004" s="40"/>
      <c r="E1004" s="41"/>
      <c r="F1004" s="40"/>
      <c r="G1004" s="41"/>
      <c r="H1004" s="40"/>
      <c r="I1004" s="36"/>
      <c r="J1004" s="40"/>
      <c r="K1004" s="36"/>
      <c r="L1004" s="40"/>
      <c r="M1004" s="36"/>
      <c r="N1004" s="43"/>
      <c r="O1004" s="44"/>
      <c r="P1004" s="103" t="s">
        <v>3582</v>
      </c>
      <c r="Q1004" s="73" t="s">
        <v>2238</v>
      </c>
      <c r="R1004" s="23"/>
    </row>
    <row r="1005" spans="1:18" ht="60.75" thickBot="1" x14ac:dyDescent="0.3">
      <c r="A1005" s="82"/>
      <c r="B1005" s="77"/>
      <c r="C1005" s="41"/>
      <c r="D1005" s="40"/>
      <c r="E1005" s="41"/>
      <c r="F1005" s="40"/>
      <c r="G1005" s="41"/>
      <c r="H1005" s="40"/>
      <c r="I1005" s="36"/>
      <c r="J1005" s="40"/>
      <c r="K1005" s="36"/>
      <c r="L1005" s="40"/>
      <c r="M1005" s="36"/>
      <c r="N1005" s="43"/>
      <c r="O1005" s="44"/>
      <c r="P1005" s="103" t="s">
        <v>3583</v>
      </c>
      <c r="Q1005" s="73" t="s">
        <v>1395</v>
      </c>
      <c r="R1005" s="23"/>
    </row>
    <row r="1006" spans="1:18" ht="36.75" thickBot="1" x14ac:dyDescent="0.3">
      <c r="A1006" s="82"/>
      <c r="B1006" s="77"/>
      <c r="C1006" s="41"/>
      <c r="D1006" s="40"/>
      <c r="E1006" s="41"/>
      <c r="F1006" s="40"/>
      <c r="G1006" s="41"/>
      <c r="H1006" s="40"/>
      <c r="I1006" s="36"/>
      <c r="J1006" s="40"/>
      <c r="K1006" s="36"/>
      <c r="L1006" s="40"/>
      <c r="M1006" s="36"/>
      <c r="N1006" s="43"/>
      <c r="O1006" s="44"/>
      <c r="P1006" s="103" t="s">
        <v>3584</v>
      </c>
      <c r="Q1006" s="73" t="s">
        <v>1418</v>
      </c>
      <c r="R1006" s="23"/>
    </row>
    <row r="1007" spans="1:18" ht="84.75" thickBot="1" x14ac:dyDescent="0.3">
      <c r="A1007" s="82"/>
      <c r="B1007" s="77"/>
      <c r="C1007" s="41"/>
      <c r="D1007" s="40"/>
      <c r="E1007" s="41"/>
      <c r="F1007" s="40"/>
      <c r="G1007" s="41"/>
      <c r="H1007" s="40"/>
      <c r="I1007" s="36"/>
      <c r="J1007" s="40"/>
      <c r="K1007" s="36"/>
      <c r="L1007" s="40"/>
      <c r="M1007" s="36"/>
      <c r="N1007" s="43"/>
      <c r="O1007" s="44"/>
      <c r="P1007" s="103" t="s">
        <v>3585</v>
      </c>
      <c r="Q1007" s="73" t="s">
        <v>856</v>
      </c>
      <c r="R1007" s="23"/>
    </row>
    <row r="1008" spans="1:18" ht="24.75" thickBot="1" x14ac:dyDescent="0.3">
      <c r="A1008" s="82"/>
      <c r="B1008" s="77"/>
      <c r="C1008" s="41"/>
      <c r="D1008" s="40"/>
      <c r="E1008" s="41"/>
      <c r="F1008" s="40"/>
      <c r="G1008" s="41"/>
      <c r="H1008" s="40"/>
      <c r="I1008" s="36"/>
      <c r="J1008" s="40"/>
      <c r="K1008" s="36"/>
      <c r="L1008" s="40"/>
      <c r="M1008" s="36"/>
      <c r="N1008" s="43"/>
      <c r="O1008" s="44"/>
      <c r="P1008" s="103" t="s">
        <v>3586</v>
      </c>
      <c r="Q1008" s="73" t="s">
        <v>857</v>
      </c>
      <c r="R1008" s="23"/>
    </row>
    <row r="1009" spans="1:18" ht="36.75" thickBot="1" x14ac:dyDescent="0.3">
      <c r="A1009" s="82"/>
      <c r="B1009" s="77"/>
      <c r="C1009" s="41"/>
      <c r="D1009" s="40"/>
      <c r="E1009" s="41"/>
      <c r="F1009" s="40"/>
      <c r="G1009" s="41"/>
      <c r="H1009" s="40"/>
      <c r="I1009" s="36"/>
      <c r="J1009" s="40"/>
      <c r="K1009" s="36"/>
      <c r="L1009" s="40"/>
      <c r="M1009" s="36"/>
      <c r="N1009" s="43"/>
      <c r="O1009" s="44"/>
      <c r="P1009" s="103" t="s">
        <v>3587</v>
      </c>
      <c r="Q1009" s="73" t="s">
        <v>2239</v>
      </c>
      <c r="R1009" s="23"/>
    </row>
    <row r="1010" spans="1:18" ht="16.5" thickBot="1" x14ac:dyDescent="0.3">
      <c r="A1010" s="82"/>
      <c r="B1010" s="77" t="s">
        <v>2476</v>
      </c>
      <c r="C1010" s="41">
        <v>0</v>
      </c>
      <c r="D1010" s="40">
        <v>0</v>
      </c>
      <c r="E1010" s="41">
        <v>17400</v>
      </c>
      <c r="F1010" s="136" t="s">
        <v>3903</v>
      </c>
      <c r="G1010" s="136"/>
      <c r="H1010" s="40">
        <v>17400</v>
      </c>
      <c r="I1010" s="36"/>
      <c r="J1010" s="40"/>
      <c r="K1010" s="36"/>
      <c r="L1010" s="40"/>
      <c r="M1010" s="36"/>
      <c r="N1010" s="43">
        <v>59380.595030000004</v>
      </c>
      <c r="O1010" s="44">
        <v>67036.946530000001</v>
      </c>
      <c r="P1010" s="103" t="s">
        <v>3588</v>
      </c>
      <c r="Q1010" s="73" t="s">
        <v>2240</v>
      </c>
      <c r="R1010" s="23"/>
    </row>
    <row r="1011" spans="1:18" ht="24.75" thickBot="1" x14ac:dyDescent="0.3">
      <c r="A1011" s="82"/>
      <c r="B1011" s="77"/>
      <c r="C1011" s="41"/>
      <c r="D1011" s="40"/>
      <c r="E1011" s="41"/>
      <c r="F1011" s="40"/>
      <c r="G1011" s="41"/>
      <c r="H1011" s="40"/>
      <c r="I1011" s="36"/>
      <c r="J1011" s="40"/>
      <c r="K1011" s="36"/>
      <c r="L1011" s="40"/>
      <c r="M1011" s="36"/>
      <c r="N1011" s="43"/>
      <c r="O1011" s="44"/>
      <c r="P1011" s="103" t="s">
        <v>3589</v>
      </c>
      <c r="Q1011" s="73" t="s">
        <v>2241</v>
      </c>
      <c r="R1011" s="23"/>
    </row>
    <row r="1012" spans="1:18" ht="24.75" thickBot="1" x14ac:dyDescent="0.3">
      <c r="A1012" s="82"/>
      <c r="B1012" s="77"/>
      <c r="C1012" s="41"/>
      <c r="D1012" s="40"/>
      <c r="E1012" s="41"/>
      <c r="F1012" s="40"/>
      <c r="G1012" s="41"/>
      <c r="H1012" s="40"/>
      <c r="I1012" s="36"/>
      <c r="J1012" s="40"/>
      <c r="K1012" s="36"/>
      <c r="L1012" s="40"/>
      <c r="M1012" s="36"/>
      <c r="N1012" s="43"/>
      <c r="O1012" s="44"/>
      <c r="P1012" s="103" t="s">
        <v>3590</v>
      </c>
      <c r="Q1012" s="73" t="s">
        <v>1395</v>
      </c>
      <c r="R1012" s="23"/>
    </row>
    <row r="1013" spans="1:18" ht="32.25" thickBot="1" x14ac:dyDescent="0.3">
      <c r="A1013" s="82"/>
      <c r="B1013" s="77" t="s">
        <v>2477</v>
      </c>
      <c r="C1013" s="41"/>
      <c r="D1013" s="40"/>
      <c r="E1013" s="41"/>
      <c r="F1013" s="40"/>
      <c r="G1013" s="41"/>
      <c r="H1013" s="40"/>
      <c r="I1013" s="36"/>
      <c r="J1013" s="40"/>
      <c r="K1013" s="36"/>
      <c r="L1013" s="40"/>
      <c r="M1013" s="36"/>
      <c r="N1013" s="43">
        <v>0</v>
      </c>
      <c r="O1013" s="44">
        <v>21774.201240000009</v>
      </c>
      <c r="P1013" s="103" t="s">
        <v>2422</v>
      </c>
      <c r="Q1013" s="73" t="s">
        <v>2422</v>
      </c>
      <c r="R1013" s="23"/>
    </row>
    <row r="1014" spans="1:18" ht="48.75" thickBot="1" x14ac:dyDescent="0.3">
      <c r="A1014" s="82"/>
      <c r="B1014" s="77" t="s">
        <v>2478</v>
      </c>
      <c r="C1014" s="41"/>
      <c r="D1014" s="40"/>
      <c r="E1014" s="41"/>
      <c r="F1014" s="40"/>
      <c r="G1014" s="41"/>
      <c r="H1014" s="40"/>
      <c r="I1014" s="36"/>
      <c r="J1014" s="40"/>
      <c r="K1014" s="36"/>
      <c r="L1014" s="40"/>
      <c r="M1014" s="36"/>
      <c r="N1014" s="43">
        <v>44698.992350000008</v>
      </c>
      <c r="O1014" s="44">
        <v>50664.043779999993</v>
      </c>
      <c r="P1014" s="103" t="s">
        <v>3591</v>
      </c>
      <c r="Q1014" s="73" t="s">
        <v>2242</v>
      </c>
      <c r="R1014" s="23"/>
    </row>
    <row r="1015" spans="1:18" ht="24.75" thickBot="1" x14ac:dyDescent="0.3">
      <c r="A1015" s="82"/>
      <c r="B1015" s="77"/>
      <c r="C1015" s="41"/>
      <c r="D1015" s="40"/>
      <c r="E1015" s="41"/>
      <c r="F1015" s="40"/>
      <c r="G1015" s="41"/>
      <c r="H1015" s="40"/>
      <c r="I1015" s="36"/>
      <c r="J1015" s="40"/>
      <c r="K1015" s="36"/>
      <c r="L1015" s="40"/>
      <c r="M1015" s="36"/>
      <c r="N1015" s="43"/>
      <c r="O1015" s="44"/>
      <c r="P1015" s="103" t="s">
        <v>3592</v>
      </c>
      <c r="Q1015" s="73" t="s">
        <v>2243</v>
      </c>
      <c r="R1015" s="23"/>
    </row>
    <row r="1016" spans="1:18" ht="24.75" thickBot="1" x14ac:dyDescent="0.3">
      <c r="A1016" s="82"/>
      <c r="B1016" s="77"/>
      <c r="C1016" s="41"/>
      <c r="D1016" s="40"/>
      <c r="E1016" s="41"/>
      <c r="F1016" s="40"/>
      <c r="G1016" s="41"/>
      <c r="H1016" s="40"/>
      <c r="I1016" s="36"/>
      <c r="J1016" s="40"/>
      <c r="K1016" s="36"/>
      <c r="L1016" s="40"/>
      <c r="M1016" s="36"/>
      <c r="N1016" s="43"/>
      <c r="O1016" s="44"/>
      <c r="P1016" s="103" t="s">
        <v>3593</v>
      </c>
      <c r="Q1016" s="73" t="s">
        <v>2244</v>
      </c>
      <c r="R1016" s="23"/>
    </row>
    <row r="1017" spans="1:18" ht="24.75" thickBot="1" x14ac:dyDescent="0.3">
      <c r="A1017" s="82"/>
      <c r="B1017" s="77" t="s">
        <v>2479</v>
      </c>
      <c r="C1017" s="41">
        <v>0</v>
      </c>
      <c r="D1017" s="40">
        <v>4900</v>
      </c>
      <c r="E1017" s="41">
        <v>5300</v>
      </c>
      <c r="F1017" s="136" t="s">
        <v>3903</v>
      </c>
      <c r="G1017" s="136"/>
      <c r="H1017" s="40">
        <v>5300</v>
      </c>
      <c r="I1017" s="36"/>
      <c r="J1017" s="40"/>
      <c r="K1017" s="36"/>
      <c r="L1017" s="40"/>
      <c r="M1017" s="36"/>
      <c r="N1017" s="43">
        <v>33263.430529999998</v>
      </c>
      <c r="O1017" s="44">
        <v>45551.968439999997</v>
      </c>
      <c r="P1017" s="103" t="s">
        <v>3594</v>
      </c>
      <c r="Q1017" s="73" t="s">
        <v>2245</v>
      </c>
      <c r="R1017" s="23"/>
    </row>
    <row r="1018" spans="1:18" ht="24.75" thickBot="1" x14ac:dyDescent="0.3">
      <c r="A1018" s="82"/>
      <c r="B1018" s="77"/>
      <c r="C1018" s="41"/>
      <c r="D1018" s="40"/>
      <c r="E1018" s="41"/>
      <c r="F1018" s="40"/>
      <c r="G1018" s="41"/>
      <c r="H1018" s="40"/>
      <c r="I1018" s="36"/>
      <c r="J1018" s="40"/>
      <c r="K1018" s="36"/>
      <c r="L1018" s="40"/>
      <c r="M1018" s="36"/>
      <c r="N1018" s="43"/>
      <c r="O1018" s="44"/>
      <c r="P1018" s="103" t="s">
        <v>3595</v>
      </c>
      <c r="Q1018" s="73" t="s">
        <v>2246</v>
      </c>
      <c r="R1018" s="23"/>
    </row>
    <row r="1019" spans="1:18" ht="36.75" thickBot="1" x14ac:dyDescent="0.3">
      <c r="A1019" s="82"/>
      <c r="B1019" s="77"/>
      <c r="C1019" s="41"/>
      <c r="D1019" s="40"/>
      <c r="E1019" s="41"/>
      <c r="F1019" s="40"/>
      <c r="G1019" s="41"/>
      <c r="H1019" s="40"/>
      <c r="I1019" s="36"/>
      <c r="J1019" s="40"/>
      <c r="K1019" s="36"/>
      <c r="L1019" s="40"/>
      <c r="M1019" s="36"/>
      <c r="N1019" s="43"/>
      <c r="O1019" s="44"/>
      <c r="P1019" s="103" t="s">
        <v>3596</v>
      </c>
      <c r="Q1019" s="73" t="s">
        <v>2246</v>
      </c>
      <c r="R1019" s="23"/>
    </row>
    <row r="1020" spans="1:18" ht="24.75" thickBot="1" x14ac:dyDescent="0.3">
      <c r="A1020" s="82"/>
      <c r="B1020" s="77"/>
      <c r="C1020" s="41"/>
      <c r="D1020" s="40"/>
      <c r="E1020" s="41"/>
      <c r="F1020" s="40"/>
      <c r="G1020" s="41"/>
      <c r="H1020" s="40"/>
      <c r="I1020" s="36"/>
      <c r="J1020" s="40"/>
      <c r="K1020" s="36"/>
      <c r="L1020" s="40"/>
      <c r="M1020" s="36"/>
      <c r="N1020" s="43"/>
      <c r="O1020" s="44"/>
      <c r="P1020" s="103" t="s">
        <v>3597</v>
      </c>
      <c r="Q1020" s="73" t="s">
        <v>2247</v>
      </c>
      <c r="R1020" s="23"/>
    </row>
    <row r="1021" spans="1:18" ht="24.75" thickBot="1" x14ac:dyDescent="0.3">
      <c r="A1021" s="82"/>
      <c r="B1021" s="77" t="s">
        <v>2480</v>
      </c>
      <c r="C1021" s="41">
        <v>0</v>
      </c>
      <c r="D1021" s="40">
        <v>500</v>
      </c>
      <c r="E1021" s="41">
        <v>2900</v>
      </c>
      <c r="F1021" s="136" t="s">
        <v>3903</v>
      </c>
      <c r="G1021" s="136"/>
      <c r="H1021" s="40">
        <v>2900</v>
      </c>
      <c r="I1021" s="36"/>
      <c r="J1021" s="40"/>
      <c r="K1021" s="36"/>
      <c r="L1021" s="40"/>
      <c r="M1021" s="36"/>
      <c r="N1021" s="43">
        <v>26084.428499999995</v>
      </c>
      <c r="O1021" s="44">
        <v>53603.288489999999</v>
      </c>
      <c r="P1021" s="103" t="s">
        <v>3598</v>
      </c>
      <c r="Q1021" s="73" t="s">
        <v>1395</v>
      </c>
      <c r="R1021" s="23"/>
    </row>
    <row r="1022" spans="1:18" ht="24.75" thickBot="1" x14ac:dyDescent="0.3">
      <c r="A1022" s="82"/>
      <c r="B1022" s="77"/>
      <c r="C1022" s="41"/>
      <c r="D1022" s="40"/>
      <c r="E1022" s="41"/>
      <c r="F1022" s="40"/>
      <c r="G1022" s="41"/>
      <c r="H1022" s="40"/>
      <c r="I1022" s="36"/>
      <c r="J1022" s="40"/>
      <c r="K1022" s="36"/>
      <c r="L1022" s="40"/>
      <c r="M1022" s="36"/>
      <c r="N1022" s="43"/>
      <c r="O1022" s="44"/>
      <c r="P1022" s="103" t="s">
        <v>3599</v>
      </c>
      <c r="Q1022" s="73" t="s">
        <v>867</v>
      </c>
      <c r="R1022" s="23"/>
    </row>
    <row r="1023" spans="1:18" ht="24.75" thickBot="1" x14ac:dyDescent="0.3">
      <c r="A1023" s="82"/>
      <c r="B1023" s="77"/>
      <c r="C1023" s="41"/>
      <c r="D1023" s="40"/>
      <c r="E1023" s="41"/>
      <c r="F1023" s="40"/>
      <c r="G1023" s="41"/>
      <c r="H1023" s="40"/>
      <c r="I1023" s="36"/>
      <c r="J1023" s="40"/>
      <c r="K1023" s="36"/>
      <c r="L1023" s="40"/>
      <c r="M1023" s="36"/>
      <c r="N1023" s="43"/>
      <c r="O1023" s="44"/>
      <c r="P1023" s="103" t="s">
        <v>2248</v>
      </c>
      <c r="Q1023" s="73" t="s">
        <v>1796</v>
      </c>
      <c r="R1023" s="23"/>
    </row>
    <row r="1024" spans="1:18" ht="16.5" thickBot="1" x14ac:dyDescent="0.3">
      <c r="A1024" s="82"/>
      <c r="B1024" s="77"/>
      <c r="C1024" s="41"/>
      <c r="D1024" s="40"/>
      <c r="E1024" s="41"/>
      <c r="F1024" s="40"/>
      <c r="G1024" s="41"/>
      <c r="H1024" s="40"/>
      <c r="I1024" s="36"/>
      <c r="J1024" s="40"/>
      <c r="K1024" s="36"/>
      <c r="L1024" s="40"/>
      <c r="M1024" s="36"/>
      <c r="N1024" s="43"/>
      <c r="O1024" s="44"/>
      <c r="P1024" s="103" t="s">
        <v>3600</v>
      </c>
      <c r="Q1024" s="73" t="s">
        <v>2249</v>
      </c>
      <c r="R1024" s="23"/>
    </row>
    <row r="1025" spans="1:18" ht="60.75" thickBot="1" x14ac:dyDescent="0.3">
      <c r="A1025" s="82"/>
      <c r="B1025" s="77" t="s">
        <v>2481</v>
      </c>
      <c r="C1025" s="41">
        <v>0</v>
      </c>
      <c r="D1025" s="40">
        <v>0</v>
      </c>
      <c r="E1025" s="41">
        <v>200</v>
      </c>
      <c r="F1025" s="136" t="s">
        <v>3903</v>
      </c>
      <c r="G1025" s="136"/>
      <c r="H1025" s="40">
        <v>200</v>
      </c>
      <c r="I1025" s="36"/>
      <c r="J1025" s="40"/>
      <c r="K1025" s="36"/>
      <c r="L1025" s="40"/>
      <c r="M1025" s="36"/>
      <c r="N1025" s="43">
        <v>1911.8834100000001</v>
      </c>
      <c r="O1025" s="44">
        <v>1859.75693</v>
      </c>
      <c r="P1025" s="103" t="s">
        <v>3601</v>
      </c>
      <c r="Q1025" s="73" t="s">
        <v>1395</v>
      </c>
      <c r="R1025" s="23"/>
    </row>
    <row r="1026" spans="1:18" ht="60" customHeight="1" thickBot="1" x14ac:dyDescent="0.3">
      <c r="A1026" s="82"/>
      <c r="B1026" s="77"/>
      <c r="C1026" s="41"/>
      <c r="D1026" s="40"/>
      <c r="E1026" s="41"/>
      <c r="F1026" s="40"/>
      <c r="G1026" s="41"/>
      <c r="H1026" s="40"/>
      <c r="I1026" s="36"/>
      <c r="J1026" s="40"/>
      <c r="K1026" s="36"/>
      <c r="L1026" s="40"/>
      <c r="M1026" s="36"/>
      <c r="N1026" s="43"/>
      <c r="O1026" s="44"/>
      <c r="P1026" s="103" t="s">
        <v>3602</v>
      </c>
      <c r="Q1026" s="73" t="s">
        <v>1395</v>
      </c>
      <c r="R1026" s="23"/>
    </row>
    <row r="1027" spans="1:18" ht="16.5" thickBot="1" x14ac:dyDescent="0.3">
      <c r="A1027" s="82"/>
      <c r="B1027" s="75" t="s">
        <v>1122</v>
      </c>
      <c r="C1027" s="41">
        <v>1500</v>
      </c>
      <c r="D1027" s="40">
        <v>7620</v>
      </c>
      <c r="E1027" s="41">
        <v>22000</v>
      </c>
      <c r="F1027" s="136" t="s">
        <v>3903</v>
      </c>
      <c r="G1027" s="136"/>
      <c r="H1027" s="40">
        <v>22000</v>
      </c>
      <c r="I1027" s="36"/>
      <c r="J1027" s="40"/>
      <c r="K1027" s="36"/>
      <c r="L1027" s="40"/>
      <c r="M1027" s="36"/>
      <c r="N1027" s="43">
        <v>109909.07049000001</v>
      </c>
      <c r="O1027" s="44">
        <v>172238.62692000004</v>
      </c>
      <c r="P1027" s="103" t="s">
        <v>2422</v>
      </c>
      <c r="Q1027" s="99" t="s">
        <v>2422</v>
      </c>
      <c r="R1027" s="23"/>
    </row>
    <row r="1028" spans="1:18" ht="16.5" customHeight="1" thickBot="1" x14ac:dyDescent="0.3">
      <c r="A1028" s="147" t="s">
        <v>2344</v>
      </c>
      <c r="B1028" s="148"/>
      <c r="C1028" s="6">
        <f>SUM(C1029:C1032)</f>
        <v>74700</v>
      </c>
      <c r="D1028" s="6">
        <f t="shared" ref="D1028:H1028" si="52">SUM(D1029:D1032)</f>
        <v>104500</v>
      </c>
      <c r="E1028" s="6">
        <f t="shared" si="52"/>
        <v>150000</v>
      </c>
      <c r="F1028" s="6">
        <f t="shared" si="52"/>
        <v>150000</v>
      </c>
      <c r="G1028" s="6">
        <f t="shared" si="52"/>
        <v>150000</v>
      </c>
      <c r="H1028" s="6">
        <f t="shared" si="52"/>
        <v>150000</v>
      </c>
      <c r="I1028" s="156" t="s">
        <v>3903</v>
      </c>
      <c r="J1028" s="156"/>
      <c r="K1028" s="156"/>
      <c r="L1028" s="156"/>
      <c r="M1028" s="156"/>
      <c r="N1028" s="6">
        <f>SUM(N1029:N1032)</f>
        <v>455302.76247999992</v>
      </c>
      <c r="O1028" s="6">
        <f>SUM(O1029:O1032)</f>
        <v>0</v>
      </c>
      <c r="P1028" s="98"/>
      <c r="Q1028" s="98"/>
      <c r="R1028" s="4"/>
    </row>
    <row r="1029" spans="1:18" ht="24.75" thickBot="1" x14ac:dyDescent="0.3">
      <c r="A1029" s="82"/>
      <c r="B1029" s="77" t="s">
        <v>2345</v>
      </c>
      <c r="C1029" s="41">
        <v>49700</v>
      </c>
      <c r="D1029" s="40">
        <v>79500</v>
      </c>
      <c r="E1029" s="41">
        <v>123500</v>
      </c>
      <c r="F1029" s="40">
        <v>123500</v>
      </c>
      <c r="G1029" s="41">
        <v>123500</v>
      </c>
      <c r="H1029" s="40">
        <v>123500</v>
      </c>
      <c r="I1029" s="36"/>
      <c r="J1029" s="40"/>
      <c r="K1029" s="36"/>
      <c r="L1029" s="40"/>
      <c r="M1029" s="36"/>
      <c r="N1029" s="40">
        <v>416727.22306999995</v>
      </c>
      <c r="O1029" s="121" t="s">
        <v>1160</v>
      </c>
      <c r="P1029" s="103" t="s">
        <v>3603</v>
      </c>
      <c r="Q1029" s="73" t="s">
        <v>3604</v>
      </c>
      <c r="R1029" s="23"/>
    </row>
    <row r="1030" spans="1:18" ht="60.75" thickBot="1" x14ac:dyDescent="0.3">
      <c r="A1030" s="82"/>
      <c r="B1030" s="77"/>
      <c r="C1030" s="41"/>
      <c r="D1030" s="40"/>
      <c r="E1030" s="41"/>
      <c r="F1030" s="40"/>
      <c r="G1030" s="41"/>
      <c r="H1030" s="40"/>
      <c r="I1030" s="36"/>
      <c r="J1030" s="40"/>
      <c r="K1030" s="36"/>
      <c r="L1030" s="40"/>
      <c r="M1030" s="36"/>
      <c r="N1030" s="54"/>
      <c r="O1030" s="121"/>
      <c r="P1030" s="103" t="s">
        <v>3605</v>
      </c>
      <c r="Q1030" s="73" t="s">
        <v>3606</v>
      </c>
      <c r="R1030" s="23"/>
    </row>
    <row r="1031" spans="1:18" ht="33.75" customHeight="1" thickBot="1" x14ac:dyDescent="0.3">
      <c r="A1031" s="82"/>
      <c r="B1031" s="77"/>
      <c r="C1031" s="41"/>
      <c r="D1031" s="40"/>
      <c r="E1031" s="41"/>
      <c r="F1031" s="40"/>
      <c r="G1031" s="41"/>
      <c r="H1031" s="40"/>
      <c r="I1031" s="36"/>
      <c r="J1031" s="40"/>
      <c r="K1031" s="36"/>
      <c r="L1031" s="40"/>
      <c r="M1031" s="36"/>
      <c r="N1031" s="54"/>
      <c r="O1031" s="121"/>
      <c r="P1031" s="103" t="s">
        <v>3607</v>
      </c>
      <c r="Q1031" s="73" t="s">
        <v>3608</v>
      </c>
      <c r="R1031" s="23"/>
    </row>
    <row r="1032" spans="1:18" ht="16.5" thickBot="1" x14ac:dyDescent="0.3">
      <c r="A1032" s="82"/>
      <c r="B1032" s="75" t="s">
        <v>1122</v>
      </c>
      <c r="C1032" s="41">
        <v>25000</v>
      </c>
      <c r="D1032" s="40">
        <v>25000</v>
      </c>
      <c r="E1032" s="41">
        <v>26500</v>
      </c>
      <c r="F1032" s="40">
        <v>26500</v>
      </c>
      <c r="G1032" s="41">
        <v>26500</v>
      </c>
      <c r="H1032" s="40">
        <v>26500</v>
      </c>
      <c r="I1032" s="36"/>
      <c r="J1032" s="40"/>
      <c r="K1032" s="36"/>
      <c r="L1032" s="40"/>
      <c r="M1032" s="36"/>
      <c r="N1032" s="40">
        <v>38575.539409999998</v>
      </c>
      <c r="O1032" s="121" t="s">
        <v>1160</v>
      </c>
      <c r="P1032" s="103" t="s">
        <v>2422</v>
      </c>
      <c r="Q1032" s="99" t="s">
        <v>2422</v>
      </c>
      <c r="R1032" s="23"/>
    </row>
    <row r="1033" spans="1:18" ht="16.5" customHeight="1" thickBot="1" x14ac:dyDescent="0.3">
      <c r="A1033" s="147" t="s">
        <v>2353</v>
      </c>
      <c r="B1033" s="148"/>
      <c r="C1033" s="6">
        <f>SUM(C1034:C1059) -1</f>
        <v>36958</v>
      </c>
      <c r="D1033" s="6">
        <f>SUM(D1034:D1059) -1</f>
        <v>46970</v>
      </c>
      <c r="E1033" s="6">
        <f>SUM(E1034:E1059) -1</f>
        <v>62130</v>
      </c>
      <c r="F1033" s="6">
        <f t="shared" ref="F1033:H1033" si="53">SUM(F1034:F1059) -1</f>
        <v>62130</v>
      </c>
      <c r="G1033" s="6">
        <f t="shared" si="53"/>
        <v>62130</v>
      </c>
      <c r="H1033" s="6">
        <f t="shared" si="53"/>
        <v>62130</v>
      </c>
      <c r="I1033" s="156" t="s">
        <v>3903</v>
      </c>
      <c r="J1033" s="156"/>
      <c r="K1033" s="156"/>
      <c r="L1033" s="156"/>
      <c r="M1033" s="156"/>
      <c r="N1033" s="6">
        <f>SUM(N1034:N1059)</f>
        <v>323969.34057</v>
      </c>
      <c r="O1033" s="6">
        <f>SUM(O1034:O1059)</f>
        <v>28475.984069999846</v>
      </c>
      <c r="P1033" s="98"/>
      <c r="Q1033" s="98"/>
      <c r="R1033" s="4"/>
    </row>
    <row r="1034" spans="1:18" ht="24.75" thickBot="1" x14ac:dyDescent="0.3">
      <c r="A1034" s="82"/>
      <c r="B1034" s="85" t="s">
        <v>3868</v>
      </c>
      <c r="C1034" s="41">
        <v>572</v>
      </c>
      <c r="D1034" s="40">
        <v>572</v>
      </c>
      <c r="E1034" s="41">
        <v>572</v>
      </c>
      <c r="F1034" s="40">
        <v>572</v>
      </c>
      <c r="G1034" s="41">
        <v>572</v>
      </c>
      <c r="H1034" s="40">
        <v>572</v>
      </c>
      <c r="I1034" s="36"/>
      <c r="J1034" s="40"/>
      <c r="K1034" s="36"/>
      <c r="L1034" s="40"/>
      <c r="M1034" s="36"/>
      <c r="N1034" s="40">
        <v>4359.5522000000001</v>
      </c>
      <c r="O1034" s="44">
        <v>4552.28784</v>
      </c>
      <c r="P1034" s="103" t="s">
        <v>2354</v>
      </c>
      <c r="Q1034" s="73" t="s">
        <v>951</v>
      </c>
      <c r="R1034" s="23"/>
    </row>
    <row r="1035" spans="1:18" ht="24.75" thickBot="1" x14ac:dyDescent="0.3">
      <c r="A1035" s="82"/>
      <c r="B1035" s="85"/>
      <c r="C1035" s="41"/>
      <c r="D1035" s="40"/>
      <c r="E1035" s="41"/>
      <c r="F1035" s="40"/>
      <c r="G1035" s="41"/>
      <c r="H1035" s="40"/>
      <c r="I1035" s="36"/>
      <c r="J1035" s="40"/>
      <c r="K1035" s="36"/>
      <c r="L1035" s="40"/>
      <c r="M1035" s="36"/>
      <c r="N1035" s="40"/>
      <c r="O1035" s="44"/>
      <c r="P1035" s="103" t="s">
        <v>2355</v>
      </c>
      <c r="Q1035" s="73" t="s">
        <v>951</v>
      </c>
      <c r="R1035" s="23"/>
    </row>
    <row r="1036" spans="1:18" ht="48.75" thickBot="1" x14ac:dyDescent="0.3">
      <c r="A1036" s="82"/>
      <c r="B1036" s="85" t="s">
        <v>3869</v>
      </c>
      <c r="C1036" s="41">
        <v>840</v>
      </c>
      <c r="D1036" s="40">
        <v>840</v>
      </c>
      <c r="E1036" s="41">
        <v>840</v>
      </c>
      <c r="F1036" s="40">
        <v>840</v>
      </c>
      <c r="G1036" s="41">
        <v>840</v>
      </c>
      <c r="H1036" s="40">
        <v>840</v>
      </c>
      <c r="I1036" s="36"/>
      <c r="J1036" s="40"/>
      <c r="K1036" s="36"/>
      <c r="L1036" s="40"/>
      <c r="M1036" s="36"/>
      <c r="N1036" s="40">
        <v>85233.031370000026</v>
      </c>
      <c r="O1036" s="44">
        <v>11021.56768</v>
      </c>
      <c r="P1036" s="103" t="s">
        <v>2356</v>
      </c>
      <c r="Q1036" s="73" t="s">
        <v>2357</v>
      </c>
      <c r="R1036" s="23"/>
    </row>
    <row r="1037" spans="1:18" ht="24.75" thickBot="1" x14ac:dyDescent="0.3">
      <c r="A1037" s="82"/>
      <c r="B1037" s="85" t="s">
        <v>3870</v>
      </c>
      <c r="C1037" s="41">
        <v>1772</v>
      </c>
      <c r="D1037" s="40">
        <v>2813</v>
      </c>
      <c r="E1037" s="41">
        <v>2813</v>
      </c>
      <c r="F1037" s="40">
        <v>2813</v>
      </c>
      <c r="G1037" s="41">
        <v>2813</v>
      </c>
      <c r="H1037" s="40">
        <v>2813</v>
      </c>
      <c r="I1037" s="36"/>
      <c r="J1037" s="40"/>
      <c r="K1037" s="36"/>
      <c r="L1037" s="40"/>
      <c r="M1037" s="36"/>
      <c r="N1037" s="40">
        <v>-35463.441140000032</v>
      </c>
      <c r="O1037" s="44">
        <v>-306565.44743000006</v>
      </c>
      <c r="P1037" s="103" t="s">
        <v>2358</v>
      </c>
      <c r="Q1037" s="73" t="s">
        <v>886</v>
      </c>
      <c r="R1037" s="23"/>
    </row>
    <row r="1038" spans="1:18" ht="24.75" thickBot="1" x14ac:dyDescent="0.3">
      <c r="A1038" s="82"/>
      <c r="B1038" s="85" t="s">
        <v>3871</v>
      </c>
      <c r="C1038" s="41">
        <v>3327</v>
      </c>
      <c r="D1038" s="40">
        <v>3327</v>
      </c>
      <c r="E1038" s="41">
        <v>3327</v>
      </c>
      <c r="F1038" s="40">
        <v>3327</v>
      </c>
      <c r="G1038" s="41">
        <v>3327</v>
      </c>
      <c r="H1038" s="40">
        <v>3327</v>
      </c>
      <c r="I1038" s="36"/>
      <c r="J1038" s="40"/>
      <c r="K1038" s="36"/>
      <c r="L1038" s="40"/>
      <c r="M1038" s="36"/>
      <c r="N1038" s="40">
        <v>2191.4616599999999</v>
      </c>
      <c r="O1038" s="44">
        <v>2917.39239</v>
      </c>
      <c r="P1038" s="103" t="s">
        <v>2359</v>
      </c>
      <c r="Q1038" s="73" t="s">
        <v>957</v>
      </c>
      <c r="R1038" s="23"/>
    </row>
    <row r="1039" spans="1:18" ht="16.5" thickBot="1" x14ac:dyDescent="0.3">
      <c r="A1039" s="82"/>
      <c r="B1039" s="85"/>
      <c r="C1039" s="41"/>
      <c r="D1039" s="40"/>
      <c r="E1039" s="41"/>
      <c r="F1039" s="40"/>
      <c r="G1039" s="41"/>
      <c r="H1039" s="40"/>
      <c r="I1039" s="36"/>
      <c r="J1039" s="40"/>
      <c r="K1039" s="36"/>
      <c r="L1039" s="40"/>
      <c r="M1039" s="36"/>
      <c r="N1039" s="40"/>
      <c r="O1039" s="44"/>
      <c r="P1039" s="103" t="s">
        <v>2360</v>
      </c>
      <c r="Q1039" s="73" t="s">
        <v>1395</v>
      </c>
      <c r="R1039" s="23"/>
    </row>
    <row r="1040" spans="1:18" ht="16.5" customHeight="1" thickBot="1" x14ac:dyDescent="0.3">
      <c r="A1040" s="82"/>
      <c r="B1040" s="85" t="s">
        <v>3872</v>
      </c>
      <c r="C1040" s="41">
        <v>564</v>
      </c>
      <c r="D1040" s="40">
        <v>564</v>
      </c>
      <c r="E1040" s="41">
        <v>564</v>
      </c>
      <c r="F1040" s="40">
        <v>564</v>
      </c>
      <c r="G1040" s="41">
        <v>564</v>
      </c>
      <c r="H1040" s="40">
        <v>564</v>
      </c>
      <c r="I1040" s="36"/>
      <c r="J1040" s="40"/>
      <c r="K1040" s="36"/>
      <c r="L1040" s="40"/>
      <c r="M1040" s="36"/>
      <c r="N1040" s="40">
        <v>4900.2647799999995</v>
      </c>
      <c r="O1040" s="44">
        <v>3758.0304599999999</v>
      </c>
      <c r="P1040" s="103" t="s">
        <v>2361</v>
      </c>
      <c r="Q1040" s="73" t="s">
        <v>2362</v>
      </c>
      <c r="R1040" s="23"/>
    </row>
    <row r="1041" spans="1:18" ht="48.75" thickBot="1" x14ac:dyDescent="0.3">
      <c r="A1041" s="82"/>
      <c r="B1041" s="85" t="s">
        <v>3873</v>
      </c>
      <c r="C1041" s="41">
        <v>594</v>
      </c>
      <c r="D1041" s="40">
        <v>594</v>
      </c>
      <c r="E1041" s="41">
        <v>594</v>
      </c>
      <c r="F1041" s="40">
        <v>594</v>
      </c>
      <c r="G1041" s="41">
        <v>594</v>
      </c>
      <c r="H1041" s="40">
        <v>594</v>
      </c>
      <c r="I1041" s="36"/>
      <c r="J1041" s="40"/>
      <c r="K1041" s="36"/>
      <c r="L1041" s="40"/>
      <c r="M1041" s="36"/>
      <c r="N1041" s="40">
        <v>1919.4319</v>
      </c>
      <c r="O1041" s="44">
        <v>2436.1080500000003</v>
      </c>
      <c r="P1041" s="103" t="s">
        <v>2363</v>
      </c>
      <c r="Q1041" s="73" t="s">
        <v>2364</v>
      </c>
      <c r="R1041" s="23"/>
    </row>
    <row r="1042" spans="1:18" ht="24.75" thickBot="1" x14ac:dyDescent="0.3">
      <c r="A1042" s="82"/>
      <c r="B1042" s="85" t="s">
        <v>3874</v>
      </c>
      <c r="C1042" s="41">
        <v>533</v>
      </c>
      <c r="D1042" s="40">
        <v>533</v>
      </c>
      <c r="E1042" s="41">
        <v>957</v>
      </c>
      <c r="F1042" s="40">
        <v>957</v>
      </c>
      <c r="G1042" s="41">
        <v>957</v>
      </c>
      <c r="H1042" s="40">
        <v>957</v>
      </c>
      <c r="I1042" s="36"/>
      <c r="J1042" s="40"/>
      <c r="K1042" s="36"/>
      <c r="L1042" s="40"/>
      <c r="M1042" s="36"/>
      <c r="N1042" s="40">
        <v>5612.2539999999999</v>
      </c>
      <c r="O1042" s="44">
        <v>4536.7036200000002</v>
      </c>
      <c r="P1042" s="103" t="s">
        <v>2365</v>
      </c>
      <c r="Q1042" s="73" t="s">
        <v>886</v>
      </c>
      <c r="R1042" s="23"/>
    </row>
    <row r="1043" spans="1:18" ht="24.75" thickBot="1" x14ac:dyDescent="0.3">
      <c r="A1043" s="82"/>
      <c r="B1043" s="85"/>
      <c r="C1043" s="41"/>
      <c r="D1043" s="40"/>
      <c r="E1043" s="41"/>
      <c r="F1043" s="40"/>
      <c r="G1043" s="41"/>
      <c r="H1043" s="40"/>
      <c r="I1043" s="36"/>
      <c r="J1043" s="40"/>
      <c r="K1043" s="36"/>
      <c r="L1043" s="40"/>
      <c r="M1043" s="36"/>
      <c r="N1043" s="40"/>
      <c r="O1043" s="44"/>
      <c r="P1043" s="103" t="s">
        <v>2366</v>
      </c>
      <c r="Q1043" s="73" t="s">
        <v>792</v>
      </c>
      <c r="R1043" s="23"/>
    </row>
    <row r="1044" spans="1:18" ht="24.75" thickBot="1" x14ac:dyDescent="0.3">
      <c r="A1044" s="82"/>
      <c r="B1044" s="85"/>
      <c r="C1044" s="41"/>
      <c r="D1044" s="40"/>
      <c r="E1044" s="41"/>
      <c r="F1044" s="40"/>
      <c r="G1044" s="41"/>
      <c r="H1044" s="40"/>
      <c r="I1044" s="36"/>
      <c r="J1044" s="40"/>
      <c r="K1044" s="36"/>
      <c r="L1044" s="40"/>
      <c r="M1044" s="36"/>
      <c r="N1044" s="40"/>
      <c r="O1044" s="44"/>
      <c r="P1044" s="103" t="s">
        <v>2367</v>
      </c>
      <c r="Q1044" s="73" t="s">
        <v>2368</v>
      </c>
      <c r="R1044" s="23"/>
    </row>
    <row r="1045" spans="1:18" ht="24.75" thickBot="1" x14ac:dyDescent="0.3">
      <c r="A1045" s="82"/>
      <c r="B1045" s="85" t="s">
        <v>3875</v>
      </c>
      <c r="C1045" s="41">
        <v>4404</v>
      </c>
      <c r="D1045" s="40">
        <v>4404</v>
      </c>
      <c r="E1045" s="41">
        <v>5905</v>
      </c>
      <c r="F1045" s="40">
        <v>5905</v>
      </c>
      <c r="G1045" s="41">
        <v>5905</v>
      </c>
      <c r="H1045" s="40">
        <v>5905</v>
      </c>
      <c r="I1045" s="36"/>
      <c r="J1045" s="40"/>
      <c r="K1045" s="36"/>
      <c r="L1045" s="40"/>
      <c r="M1045" s="36"/>
      <c r="N1045" s="40">
        <v>90873.316310000009</v>
      </c>
      <c r="O1045" s="44">
        <v>102773.93309000001</v>
      </c>
      <c r="P1045" s="103" t="s">
        <v>2369</v>
      </c>
      <c r="Q1045" s="73" t="s">
        <v>2370</v>
      </c>
      <c r="R1045" s="23"/>
    </row>
    <row r="1046" spans="1:18" ht="48.75" thickBot="1" x14ac:dyDescent="0.3">
      <c r="A1046" s="82"/>
      <c r="B1046" s="85" t="s">
        <v>3730</v>
      </c>
      <c r="C1046" s="41">
        <v>3955</v>
      </c>
      <c r="D1046" s="40">
        <v>5181</v>
      </c>
      <c r="E1046" s="41">
        <v>11547</v>
      </c>
      <c r="F1046" s="40">
        <v>11547</v>
      </c>
      <c r="G1046" s="41">
        <v>11547</v>
      </c>
      <c r="H1046" s="40">
        <v>11547</v>
      </c>
      <c r="I1046" s="36"/>
      <c r="J1046" s="40"/>
      <c r="K1046" s="36"/>
      <c r="L1046" s="40"/>
      <c r="M1046" s="36"/>
      <c r="N1046" s="40">
        <v>28309.820179999995</v>
      </c>
      <c r="O1046" s="44">
        <v>33879.050839999996</v>
      </c>
      <c r="P1046" s="103" t="s">
        <v>2371</v>
      </c>
      <c r="Q1046" s="73" t="s">
        <v>2372</v>
      </c>
      <c r="R1046" s="23"/>
    </row>
    <row r="1047" spans="1:18" ht="36.75" thickBot="1" x14ac:dyDescent="0.3">
      <c r="A1047" s="82"/>
      <c r="B1047" s="85"/>
      <c r="C1047" s="41"/>
      <c r="D1047" s="40"/>
      <c r="E1047" s="41"/>
      <c r="F1047" s="40"/>
      <c r="G1047" s="41"/>
      <c r="H1047" s="40"/>
      <c r="I1047" s="36"/>
      <c r="J1047" s="40"/>
      <c r="K1047" s="36"/>
      <c r="L1047" s="40"/>
      <c r="M1047" s="36"/>
      <c r="N1047" s="40"/>
      <c r="O1047" s="44"/>
      <c r="P1047" s="103" t="s">
        <v>2373</v>
      </c>
      <c r="Q1047" s="73" t="s">
        <v>972</v>
      </c>
      <c r="R1047" s="23"/>
    </row>
    <row r="1048" spans="1:18" ht="72.75" thickBot="1" x14ac:dyDescent="0.3">
      <c r="A1048" s="82"/>
      <c r="B1048" s="85" t="s">
        <v>3876</v>
      </c>
      <c r="C1048" s="41">
        <v>293</v>
      </c>
      <c r="D1048" s="40">
        <v>2508</v>
      </c>
      <c r="E1048" s="41">
        <v>2508</v>
      </c>
      <c r="F1048" s="40">
        <v>2508</v>
      </c>
      <c r="G1048" s="41">
        <v>2508</v>
      </c>
      <c r="H1048" s="40">
        <v>2508</v>
      </c>
      <c r="I1048" s="36"/>
      <c r="J1048" s="40"/>
      <c r="K1048" s="36"/>
      <c r="L1048" s="40"/>
      <c r="M1048" s="36"/>
      <c r="N1048" s="40">
        <v>11049.962569999998</v>
      </c>
      <c r="O1048" s="44">
        <v>11972.337230000001</v>
      </c>
      <c r="P1048" s="103" t="s">
        <v>2374</v>
      </c>
      <c r="Q1048" s="73" t="s">
        <v>2376</v>
      </c>
      <c r="R1048" s="23"/>
    </row>
    <row r="1049" spans="1:18" ht="120.75" thickBot="1" x14ac:dyDescent="0.3">
      <c r="A1049" s="82"/>
      <c r="B1049" s="85"/>
      <c r="C1049" s="41"/>
      <c r="D1049" s="40"/>
      <c r="E1049" s="41"/>
      <c r="F1049" s="40"/>
      <c r="G1049" s="41"/>
      <c r="H1049" s="40"/>
      <c r="I1049" s="36"/>
      <c r="J1049" s="40"/>
      <c r="K1049" s="36"/>
      <c r="L1049" s="40"/>
      <c r="M1049" s="36"/>
      <c r="N1049" s="40"/>
      <c r="O1049" s="44"/>
      <c r="P1049" s="103" t="s">
        <v>2375</v>
      </c>
      <c r="Q1049" s="73" t="s">
        <v>2377</v>
      </c>
      <c r="R1049" s="23"/>
    </row>
    <row r="1050" spans="1:18" ht="16.5" thickBot="1" x14ac:dyDescent="0.3">
      <c r="A1050" s="82"/>
      <c r="B1050" s="85" t="s">
        <v>3877</v>
      </c>
      <c r="C1050" s="41">
        <v>854</v>
      </c>
      <c r="D1050" s="40">
        <v>854</v>
      </c>
      <c r="E1050" s="41">
        <v>1565</v>
      </c>
      <c r="F1050" s="40">
        <v>1565</v>
      </c>
      <c r="G1050" s="41">
        <v>1565</v>
      </c>
      <c r="H1050" s="40">
        <v>1565</v>
      </c>
      <c r="I1050" s="36"/>
      <c r="J1050" s="40"/>
      <c r="K1050" s="36"/>
      <c r="L1050" s="40"/>
      <c r="M1050" s="36"/>
      <c r="N1050" s="40">
        <v>5533.6966199999997</v>
      </c>
      <c r="O1050" s="44">
        <v>4625.160609999999</v>
      </c>
      <c r="P1050" s="103" t="s">
        <v>2378</v>
      </c>
      <c r="Q1050" s="73" t="s">
        <v>1147</v>
      </c>
      <c r="R1050" s="23"/>
    </row>
    <row r="1051" spans="1:18" ht="31.5" customHeight="1" thickBot="1" x14ac:dyDescent="0.3">
      <c r="A1051" s="82"/>
      <c r="B1051" s="85"/>
      <c r="C1051" s="41"/>
      <c r="D1051" s="40"/>
      <c r="E1051" s="41"/>
      <c r="F1051" s="40"/>
      <c r="G1051" s="41"/>
      <c r="H1051" s="40"/>
      <c r="I1051" s="36"/>
      <c r="J1051" s="40"/>
      <c r="K1051" s="36"/>
      <c r="L1051" s="40"/>
      <c r="M1051" s="36"/>
      <c r="N1051" s="40"/>
      <c r="O1051" s="44"/>
      <c r="P1051" s="103" t="s">
        <v>2379</v>
      </c>
      <c r="Q1051" s="73" t="s">
        <v>1147</v>
      </c>
      <c r="R1051" s="23"/>
    </row>
    <row r="1052" spans="1:18" ht="36.75" thickBot="1" x14ac:dyDescent="0.3">
      <c r="A1052" s="82"/>
      <c r="B1052" s="85"/>
      <c r="C1052" s="41"/>
      <c r="D1052" s="40"/>
      <c r="E1052" s="41"/>
      <c r="F1052" s="40"/>
      <c r="G1052" s="41"/>
      <c r="H1052" s="40"/>
      <c r="I1052" s="36"/>
      <c r="J1052" s="40"/>
      <c r="K1052" s="36"/>
      <c r="L1052" s="40"/>
      <c r="M1052" s="36"/>
      <c r="N1052" s="40"/>
      <c r="O1052" s="44"/>
      <c r="P1052" s="103" t="s">
        <v>2380</v>
      </c>
      <c r="Q1052" s="73" t="s">
        <v>1147</v>
      </c>
      <c r="R1052" s="23"/>
    </row>
    <row r="1053" spans="1:18" ht="36.75" thickBot="1" x14ac:dyDescent="0.3">
      <c r="A1053" s="82"/>
      <c r="B1053" s="85" t="s">
        <v>3878</v>
      </c>
      <c r="C1053" s="41">
        <v>223</v>
      </c>
      <c r="D1053" s="40">
        <v>223</v>
      </c>
      <c r="E1053" s="41">
        <v>223</v>
      </c>
      <c r="F1053" s="40">
        <v>223</v>
      </c>
      <c r="G1053" s="41">
        <v>223</v>
      </c>
      <c r="H1053" s="40">
        <v>223</v>
      </c>
      <c r="I1053" s="36"/>
      <c r="J1053" s="40"/>
      <c r="K1053" s="36"/>
      <c r="L1053" s="40"/>
      <c r="M1053" s="36"/>
      <c r="N1053" s="40">
        <v>6172.3415900000009</v>
      </c>
      <c r="O1053" s="44">
        <v>6622.4237299999995</v>
      </c>
      <c r="P1053" s="103" t="s">
        <v>2383</v>
      </c>
      <c r="Q1053" s="73" t="s">
        <v>2381</v>
      </c>
      <c r="R1053" s="23"/>
    </row>
    <row r="1054" spans="1:18" ht="48.75" thickBot="1" x14ac:dyDescent="0.3">
      <c r="A1054" s="82"/>
      <c r="B1054" s="85"/>
      <c r="C1054" s="41"/>
      <c r="D1054" s="40"/>
      <c r="E1054" s="41"/>
      <c r="F1054" s="40"/>
      <c r="G1054" s="41"/>
      <c r="H1054" s="40"/>
      <c r="I1054" s="36"/>
      <c r="J1054" s="40"/>
      <c r="K1054" s="36"/>
      <c r="L1054" s="40"/>
      <c r="M1054" s="36"/>
      <c r="N1054" s="40"/>
      <c r="O1054" s="44"/>
      <c r="P1054" s="103" t="s">
        <v>2384</v>
      </c>
      <c r="Q1054" s="73" t="s">
        <v>2382</v>
      </c>
      <c r="R1054" s="23"/>
    </row>
    <row r="1055" spans="1:18" ht="36.75" thickBot="1" x14ac:dyDescent="0.3">
      <c r="A1055" s="82"/>
      <c r="B1055" s="85" t="s">
        <v>3879</v>
      </c>
      <c r="C1055" s="41">
        <v>4999</v>
      </c>
      <c r="D1055" s="40">
        <v>6350</v>
      </c>
      <c r="E1055" s="41">
        <v>6538</v>
      </c>
      <c r="F1055" s="40">
        <v>6538</v>
      </c>
      <c r="G1055" s="41">
        <v>6538</v>
      </c>
      <c r="H1055" s="40">
        <v>6538</v>
      </c>
      <c r="I1055" s="36"/>
      <c r="J1055" s="40"/>
      <c r="K1055" s="36"/>
      <c r="L1055" s="40"/>
      <c r="M1055" s="36"/>
      <c r="N1055" s="40">
        <v>15329.867119999999</v>
      </c>
      <c r="O1055" s="44">
        <v>18678.832970000003</v>
      </c>
      <c r="P1055" s="103" t="s">
        <v>2385</v>
      </c>
      <c r="Q1055" s="73" t="s">
        <v>886</v>
      </c>
      <c r="R1055" s="23"/>
    </row>
    <row r="1056" spans="1:18" ht="30" customHeight="1" thickBot="1" x14ac:dyDescent="0.3">
      <c r="A1056" s="82"/>
      <c r="B1056" s="85" t="s">
        <v>3880</v>
      </c>
      <c r="C1056" s="41">
        <v>3814</v>
      </c>
      <c r="D1056" s="40">
        <v>4480</v>
      </c>
      <c r="E1056" s="41">
        <v>5110</v>
      </c>
      <c r="F1056" s="40">
        <v>5110</v>
      </c>
      <c r="G1056" s="41">
        <v>5110</v>
      </c>
      <c r="H1056" s="40">
        <v>5110</v>
      </c>
      <c r="I1056" s="36"/>
      <c r="J1056" s="40"/>
      <c r="K1056" s="36"/>
      <c r="L1056" s="40"/>
      <c r="M1056" s="36"/>
      <c r="N1056" s="123">
        <v>7107.21702</v>
      </c>
      <c r="O1056" s="124">
        <v>8784.7021100000002</v>
      </c>
      <c r="P1056" s="103" t="s">
        <v>2386</v>
      </c>
      <c r="Q1056" s="73" t="s">
        <v>986</v>
      </c>
      <c r="R1056" s="23"/>
    </row>
    <row r="1057" spans="1:18" ht="36.75" thickBot="1" x14ac:dyDescent="0.3">
      <c r="A1057" s="82"/>
      <c r="B1057" s="85"/>
      <c r="C1057" s="41"/>
      <c r="D1057" s="40"/>
      <c r="E1057" s="41"/>
      <c r="F1057" s="40"/>
      <c r="G1057" s="41"/>
      <c r="H1057" s="40"/>
      <c r="I1057" s="36"/>
      <c r="J1057" s="40"/>
      <c r="K1057" s="36"/>
      <c r="L1057" s="40"/>
      <c r="M1057" s="36"/>
      <c r="N1057" s="40"/>
      <c r="O1057" s="44"/>
      <c r="P1057" s="103" t="s">
        <v>2387</v>
      </c>
      <c r="Q1057" s="73" t="s">
        <v>886</v>
      </c>
      <c r="R1057" s="23"/>
    </row>
    <row r="1058" spans="1:18" ht="32.25" thickBot="1" x14ac:dyDescent="0.3">
      <c r="A1058" s="82"/>
      <c r="B1058" s="85" t="s">
        <v>3881</v>
      </c>
      <c r="C1058" s="41">
        <v>423</v>
      </c>
      <c r="D1058" s="40">
        <v>423</v>
      </c>
      <c r="E1058" s="41">
        <v>543</v>
      </c>
      <c r="F1058" s="40">
        <v>543</v>
      </c>
      <c r="G1058" s="41">
        <v>543</v>
      </c>
      <c r="H1058" s="40">
        <v>543</v>
      </c>
      <c r="I1058" s="36"/>
      <c r="J1058" s="40"/>
      <c r="K1058" s="36"/>
      <c r="L1058" s="40"/>
      <c r="M1058" s="36"/>
      <c r="N1058" s="40">
        <v>1906.2602199999999</v>
      </c>
      <c r="O1058" s="44">
        <v>2399.0178100000003</v>
      </c>
      <c r="P1058" s="103" t="s">
        <v>2388</v>
      </c>
      <c r="Q1058" s="73" t="s">
        <v>989</v>
      </c>
      <c r="R1058" s="23"/>
    </row>
    <row r="1059" spans="1:18" ht="16.5" thickBot="1" x14ac:dyDescent="0.3">
      <c r="A1059" s="82"/>
      <c r="B1059" s="85" t="s">
        <v>1122</v>
      </c>
      <c r="C1059" s="41">
        <v>9792</v>
      </c>
      <c r="D1059" s="40">
        <v>13305</v>
      </c>
      <c r="E1059" s="41">
        <v>18525</v>
      </c>
      <c r="F1059" s="40">
        <v>18525</v>
      </c>
      <c r="G1059" s="41">
        <v>18525</v>
      </c>
      <c r="H1059" s="40">
        <v>18525</v>
      </c>
      <c r="I1059" s="36"/>
      <c r="J1059" s="40"/>
      <c r="K1059" s="36"/>
      <c r="L1059" s="40"/>
      <c r="M1059" s="36"/>
      <c r="N1059" s="40">
        <v>88934.304170000018</v>
      </c>
      <c r="O1059" s="44">
        <v>116083.88307</v>
      </c>
      <c r="P1059" s="103" t="s">
        <v>2422</v>
      </c>
      <c r="Q1059" s="99" t="s">
        <v>2422</v>
      </c>
      <c r="R1059" s="23"/>
    </row>
    <row r="1060" spans="1:18" ht="16.5" customHeight="1" thickBot="1" x14ac:dyDescent="0.3">
      <c r="A1060" s="147" t="s">
        <v>2346</v>
      </c>
      <c r="B1060" s="148"/>
      <c r="C1060" s="6">
        <v>19397</v>
      </c>
      <c r="D1060" s="6">
        <v>32070</v>
      </c>
      <c r="E1060" s="6">
        <v>32070</v>
      </c>
      <c r="F1060" s="6">
        <v>32070</v>
      </c>
      <c r="G1060" s="6">
        <v>32070</v>
      </c>
      <c r="H1060" s="6">
        <v>32070</v>
      </c>
      <c r="I1060" s="156" t="s">
        <v>3903</v>
      </c>
      <c r="J1060" s="156"/>
      <c r="K1060" s="156"/>
      <c r="L1060" s="156"/>
      <c r="M1060" s="156"/>
      <c r="N1060" s="6">
        <v>265000</v>
      </c>
      <c r="O1060" s="6">
        <v>273000</v>
      </c>
      <c r="P1060" s="98"/>
      <c r="Q1060" s="98"/>
      <c r="R1060" s="4"/>
    </row>
    <row r="1061" spans="1:18" ht="16.5" thickBot="1" x14ac:dyDescent="0.3">
      <c r="A1061" s="82"/>
      <c r="B1061" s="77" t="s">
        <v>2347</v>
      </c>
      <c r="C1061" s="137" t="s">
        <v>3901</v>
      </c>
      <c r="D1061" s="137"/>
      <c r="E1061" s="137"/>
      <c r="F1061" s="137"/>
      <c r="G1061" s="137"/>
      <c r="H1061" s="137"/>
      <c r="I1061" s="36"/>
      <c r="J1061" s="40"/>
      <c r="K1061" s="36"/>
      <c r="L1061" s="40"/>
      <c r="M1061" s="36"/>
      <c r="N1061" s="54"/>
      <c r="O1061" s="44"/>
      <c r="P1061" s="103" t="s">
        <v>2420</v>
      </c>
      <c r="Q1061" s="88" t="s">
        <v>2420</v>
      </c>
      <c r="R1061" s="23"/>
    </row>
    <row r="1062" spans="1:18" ht="16.5" customHeight="1" thickBot="1" x14ac:dyDescent="0.3">
      <c r="A1062" s="82"/>
      <c r="B1062" s="77" t="s">
        <v>2348</v>
      </c>
      <c r="C1062" s="138"/>
      <c r="D1062" s="138"/>
      <c r="E1062" s="138"/>
      <c r="F1062" s="138"/>
      <c r="G1062" s="138"/>
      <c r="H1062" s="138"/>
      <c r="I1062" s="36"/>
      <c r="J1062" s="40"/>
      <c r="K1062" s="36"/>
      <c r="L1062" s="40"/>
      <c r="M1062" s="36"/>
      <c r="N1062" s="54"/>
      <c r="O1062" s="44"/>
      <c r="P1062" s="103" t="s">
        <v>2420</v>
      </c>
      <c r="Q1062" s="88" t="s">
        <v>2420</v>
      </c>
      <c r="R1062" s="23"/>
    </row>
    <row r="1063" spans="1:18" ht="16.5" thickBot="1" x14ac:dyDescent="0.3">
      <c r="A1063" s="82"/>
      <c r="B1063" s="77" t="s">
        <v>2349</v>
      </c>
      <c r="C1063" s="138"/>
      <c r="D1063" s="138"/>
      <c r="E1063" s="138"/>
      <c r="F1063" s="138"/>
      <c r="G1063" s="138"/>
      <c r="H1063" s="138"/>
      <c r="I1063" s="36"/>
      <c r="J1063" s="40"/>
      <c r="K1063" s="36"/>
      <c r="L1063" s="40"/>
      <c r="M1063" s="36"/>
      <c r="N1063" s="54"/>
      <c r="O1063" s="44"/>
      <c r="P1063" s="103" t="s">
        <v>2420</v>
      </c>
      <c r="Q1063" s="88" t="s">
        <v>2420</v>
      </c>
      <c r="R1063" s="23"/>
    </row>
    <row r="1064" spans="1:18" ht="16.5" customHeight="1" thickBot="1" x14ac:dyDescent="0.3">
      <c r="A1064" s="82"/>
      <c r="B1064" s="77" t="s">
        <v>2350</v>
      </c>
      <c r="C1064" s="138"/>
      <c r="D1064" s="138"/>
      <c r="E1064" s="138"/>
      <c r="F1064" s="138"/>
      <c r="G1064" s="138"/>
      <c r="H1064" s="138"/>
      <c r="I1064" s="36"/>
      <c r="J1064" s="40"/>
      <c r="K1064" s="36"/>
      <c r="L1064" s="40"/>
      <c r="M1064" s="36"/>
      <c r="N1064" s="54"/>
      <c r="O1064" s="44"/>
      <c r="P1064" s="103" t="s">
        <v>2420</v>
      </c>
      <c r="Q1064" s="88" t="s">
        <v>2420</v>
      </c>
      <c r="R1064" s="23"/>
    </row>
    <row r="1065" spans="1:18" ht="16.5" thickBot="1" x14ac:dyDescent="0.3">
      <c r="A1065" s="82"/>
      <c r="B1065" s="75" t="s">
        <v>1122</v>
      </c>
      <c r="C1065" s="139"/>
      <c r="D1065" s="139"/>
      <c r="E1065" s="139"/>
      <c r="F1065" s="139"/>
      <c r="G1065" s="139"/>
      <c r="H1065" s="139"/>
      <c r="I1065" s="36"/>
      <c r="J1065" s="40"/>
      <c r="K1065" s="36"/>
      <c r="L1065" s="40"/>
      <c r="M1065" s="36"/>
      <c r="N1065" s="54"/>
      <c r="O1065" s="44"/>
      <c r="P1065" s="103" t="s">
        <v>2420</v>
      </c>
      <c r="Q1065" s="99" t="s">
        <v>2420</v>
      </c>
      <c r="R1065" s="23"/>
    </row>
    <row r="1066" spans="1:18" ht="16.5" customHeight="1" thickBot="1" x14ac:dyDescent="0.3">
      <c r="A1066" s="147" t="s">
        <v>2351</v>
      </c>
      <c r="B1066" s="148"/>
      <c r="C1066" s="6">
        <v>500</v>
      </c>
      <c r="D1066" s="6">
        <v>2200</v>
      </c>
      <c r="E1066" s="6">
        <v>10900</v>
      </c>
      <c r="F1066" s="6">
        <v>10900</v>
      </c>
      <c r="G1066" s="6">
        <v>10900</v>
      </c>
      <c r="H1066" s="6">
        <v>10900</v>
      </c>
      <c r="I1066" s="156" t="s">
        <v>3903</v>
      </c>
      <c r="J1066" s="156"/>
      <c r="K1066" s="156"/>
      <c r="L1066" s="156"/>
      <c r="M1066" s="156"/>
      <c r="N1066" s="6">
        <f>SUM(N1067)</f>
        <v>76227</v>
      </c>
      <c r="O1066" s="6">
        <f>SUM(O1067)</f>
        <v>78985</v>
      </c>
      <c r="P1066" s="98"/>
      <c r="Q1066" s="98"/>
      <c r="R1066" s="4"/>
    </row>
    <row r="1067" spans="1:18" ht="16.5" thickBot="1" x14ac:dyDescent="0.3">
      <c r="A1067" s="82"/>
      <c r="B1067" s="77" t="s">
        <v>2352</v>
      </c>
      <c r="C1067" s="41">
        <v>500</v>
      </c>
      <c r="D1067" s="40">
        <v>2200</v>
      </c>
      <c r="E1067" s="41">
        <v>10900</v>
      </c>
      <c r="F1067" s="40">
        <v>10900</v>
      </c>
      <c r="G1067" s="41">
        <v>10900</v>
      </c>
      <c r="H1067" s="40">
        <v>10900</v>
      </c>
      <c r="I1067" s="36"/>
      <c r="J1067" s="40"/>
      <c r="K1067" s="36"/>
      <c r="L1067" s="40"/>
      <c r="M1067" s="36"/>
      <c r="N1067" s="40">
        <v>76227</v>
      </c>
      <c r="O1067" s="44">
        <v>78985</v>
      </c>
      <c r="P1067" s="103" t="s">
        <v>2420</v>
      </c>
      <c r="Q1067" s="88" t="s">
        <v>2420</v>
      </c>
      <c r="R1067" s="23"/>
    </row>
    <row r="1068" spans="1:18" ht="16.5" customHeight="1" thickBot="1" x14ac:dyDescent="0.3">
      <c r="A1068" s="147" t="s">
        <v>1115</v>
      </c>
      <c r="B1068" s="148"/>
      <c r="C1068" s="5">
        <v>0</v>
      </c>
      <c r="D1068" s="5">
        <v>527</v>
      </c>
      <c r="E1068" s="5">
        <v>527</v>
      </c>
      <c r="F1068" s="5">
        <v>527</v>
      </c>
      <c r="G1068" s="5">
        <v>527</v>
      </c>
      <c r="H1068" s="5">
        <v>527</v>
      </c>
      <c r="I1068" s="20">
        <v>0</v>
      </c>
      <c r="J1068" s="20">
        <v>0</v>
      </c>
      <c r="K1068" s="20">
        <v>0</v>
      </c>
      <c r="L1068" s="20">
        <v>0</v>
      </c>
      <c r="M1068" s="20">
        <v>0</v>
      </c>
      <c r="N1068" s="5">
        <f>SUM(N1069)</f>
        <v>34920.987979999998</v>
      </c>
      <c r="O1068" s="5">
        <f>SUM(O1069)</f>
        <v>34519.20897</v>
      </c>
      <c r="P1068" s="98"/>
      <c r="Q1068" s="98"/>
      <c r="R1068" s="22"/>
    </row>
    <row r="1069" spans="1:18" ht="48" thickBot="1" x14ac:dyDescent="0.3">
      <c r="A1069" s="81"/>
      <c r="B1069" s="79" t="s">
        <v>1116</v>
      </c>
      <c r="C1069" s="41">
        <v>0</v>
      </c>
      <c r="D1069" s="40">
        <v>527</v>
      </c>
      <c r="E1069" s="41">
        <v>527</v>
      </c>
      <c r="F1069" s="40">
        <v>527</v>
      </c>
      <c r="G1069" s="41">
        <v>527</v>
      </c>
      <c r="H1069" s="40">
        <v>527</v>
      </c>
      <c r="I1069" s="41">
        <v>0</v>
      </c>
      <c r="J1069" s="40">
        <v>0</v>
      </c>
      <c r="K1069" s="41">
        <v>0</v>
      </c>
      <c r="L1069" s="40">
        <v>0</v>
      </c>
      <c r="M1069" s="41">
        <v>0</v>
      </c>
      <c r="N1069" s="40">
        <v>34920.987979999998</v>
      </c>
      <c r="O1069" s="44">
        <v>34519.20897</v>
      </c>
      <c r="P1069" s="103" t="s">
        <v>2420</v>
      </c>
      <c r="Q1069" s="99" t="s">
        <v>2420</v>
      </c>
      <c r="R1069" s="27"/>
    </row>
    <row r="1070" spans="1:18" ht="16.5" thickBot="1" x14ac:dyDescent="0.3">
      <c r="A1070" s="147" t="s">
        <v>12</v>
      </c>
      <c r="B1070" s="148"/>
      <c r="C1070" s="5">
        <v>6500</v>
      </c>
      <c r="D1070" s="5">
        <v>15100</v>
      </c>
      <c r="E1070" s="5">
        <v>19600</v>
      </c>
      <c r="F1070" s="5">
        <v>19600</v>
      </c>
      <c r="G1070" s="5">
        <v>19600</v>
      </c>
      <c r="H1070" s="5">
        <v>19600</v>
      </c>
      <c r="I1070" s="20">
        <v>55</v>
      </c>
      <c r="J1070" s="20">
        <v>130</v>
      </c>
      <c r="K1070" s="20">
        <v>143</v>
      </c>
      <c r="L1070" s="20">
        <v>143</v>
      </c>
      <c r="M1070" s="20">
        <v>143</v>
      </c>
      <c r="N1070" s="5">
        <f>SUM(N1071)</f>
        <v>246500</v>
      </c>
      <c r="O1070" s="5">
        <f>SUM(O1071)</f>
        <v>284500</v>
      </c>
      <c r="P1070" s="98"/>
      <c r="Q1070" s="98"/>
      <c r="R1070" s="22"/>
    </row>
    <row r="1071" spans="1:18" ht="32.25" thickBot="1" x14ac:dyDescent="0.3">
      <c r="A1071" s="81"/>
      <c r="B1071" s="85" t="s">
        <v>3882</v>
      </c>
      <c r="C1071" s="41">
        <v>6500</v>
      </c>
      <c r="D1071" s="40">
        <v>15100</v>
      </c>
      <c r="E1071" s="41">
        <v>19600</v>
      </c>
      <c r="F1071" s="40">
        <v>19600</v>
      </c>
      <c r="G1071" s="41">
        <v>19600</v>
      </c>
      <c r="H1071" s="40">
        <v>19600</v>
      </c>
      <c r="I1071" s="91">
        <v>55</v>
      </c>
      <c r="J1071" s="92">
        <v>130</v>
      </c>
      <c r="K1071" s="91">
        <v>143</v>
      </c>
      <c r="L1071" s="92">
        <v>143</v>
      </c>
      <c r="M1071" s="91">
        <v>143</v>
      </c>
      <c r="N1071" s="40">
        <v>246500</v>
      </c>
      <c r="O1071" s="44">
        <v>284500</v>
      </c>
      <c r="P1071" s="105" t="s">
        <v>2420</v>
      </c>
      <c r="Q1071" s="99" t="s">
        <v>2420</v>
      </c>
      <c r="R1071" s="24" t="s">
        <v>2562</v>
      </c>
    </row>
    <row r="1072" spans="1:18" ht="16.5" customHeight="1" thickBot="1" x14ac:dyDescent="0.3">
      <c r="A1072" s="147" t="s">
        <v>2393</v>
      </c>
      <c r="B1072" s="148"/>
      <c r="C1072" s="6">
        <f>SUM(C1073:C1082)+1</f>
        <v>7553</v>
      </c>
      <c r="D1072" s="6">
        <f>SUM(D1073:D1082)-1</f>
        <v>15098</v>
      </c>
      <c r="E1072" s="6">
        <f t="shared" ref="E1072:H1072" si="54">SUM(E1073:E1082)</f>
        <v>23626</v>
      </c>
      <c r="F1072" s="6">
        <f t="shared" si="54"/>
        <v>23626</v>
      </c>
      <c r="G1072" s="6">
        <f t="shared" si="54"/>
        <v>23626</v>
      </c>
      <c r="H1072" s="6">
        <f t="shared" si="54"/>
        <v>23626</v>
      </c>
      <c r="I1072" s="156" t="s">
        <v>3903</v>
      </c>
      <c r="J1072" s="156"/>
      <c r="K1072" s="156"/>
      <c r="L1072" s="156"/>
      <c r="M1072" s="156"/>
      <c r="N1072" s="6">
        <f>SUM(N1073:N1082)</f>
        <v>828288.55958999984</v>
      </c>
      <c r="O1072" s="6">
        <f>SUM(O1073:O1082)</f>
        <v>911030.59643000003</v>
      </c>
      <c r="P1072" s="98"/>
      <c r="Q1072" s="98"/>
      <c r="R1072" s="4"/>
    </row>
    <row r="1073" spans="1:18" ht="60.75" thickBot="1" x14ac:dyDescent="0.3">
      <c r="A1073" s="82"/>
      <c r="B1073" s="85" t="s">
        <v>2394</v>
      </c>
      <c r="C1073" s="41">
        <v>626</v>
      </c>
      <c r="D1073" s="40">
        <v>1969</v>
      </c>
      <c r="E1073" s="41">
        <v>3594</v>
      </c>
      <c r="F1073" s="40">
        <v>3594</v>
      </c>
      <c r="G1073" s="41">
        <v>3594</v>
      </c>
      <c r="H1073" s="40">
        <v>3594</v>
      </c>
      <c r="I1073" s="36"/>
      <c r="J1073" s="40"/>
      <c r="K1073" s="36"/>
      <c r="L1073" s="40"/>
      <c r="M1073" s="36"/>
      <c r="N1073" s="40">
        <v>24573.811539999999</v>
      </c>
      <c r="O1073" s="44">
        <v>29924.063619999997</v>
      </c>
      <c r="P1073" s="103" t="s">
        <v>3609</v>
      </c>
      <c r="Q1073" s="73" t="s">
        <v>2395</v>
      </c>
      <c r="R1073" s="23"/>
    </row>
    <row r="1074" spans="1:18" ht="36.75" thickBot="1" x14ac:dyDescent="0.3">
      <c r="A1074" s="82"/>
      <c r="B1074" s="85"/>
      <c r="C1074" s="41"/>
      <c r="D1074" s="40"/>
      <c r="E1074" s="41"/>
      <c r="F1074" s="40"/>
      <c r="G1074" s="41"/>
      <c r="H1074" s="40"/>
      <c r="I1074" s="36"/>
      <c r="J1074" s="40"/>
      <c r="K1074" s="36"/>
      <c r="L1074" s="40"/>
      <c r="M1074" s="36"/>
      <c r="N1074" s="40"/>
      <c r="O1074" s="44"/>
      <c r="P1074" s="103" t="s">
        <v>2402</v>
      </c>
      <c r="Q1074" s="73" t="s">
        <v>2396</v>
      </c>
      <c r="R1074" s="23"/>
    </row>
    <row r="1075" spans="1:18" ht="48.75" thickBot="1" x14ac:dyDescent="0.3">
      <c r="A1075" s="82"/>
      <c r="B1075" s="85" t="s">
        <v>2403</v>
      </c>
      <c r="C1075" s="41">
        <v>0</v>
      </c>
      <c r="D1075" s="40">
        <v>1567</v>
      </c>
      <c r="E1075" s="41">
        <v>4449</v>
      </c>
      <c r="F1075" s="40">
        <v>4449</v>
      </c>
      <c r="G1075" s="41">
        <v>4449</v>
      </c>
      <c r="H1075" s="40">
        <v>4449</v>
      </c>
      <c r="I1075" s="36"/>
      <c r="J1075" s="40"/>
      <c r="K1075" s="36"/>
      <c r="L1075" s="40"/>
      <c r="M1075" s="36"/>
      <c r="N1075" s="40">
        <v>26725.365100000003</v>
      </c>
      <c r="O1075" s="44">
        <v>30149.045499999997</v>
      </c>
      <c r="P1075" s="103" t="s">
        <v>3610</v>
      </c>
      <c r="Q1075" s="73" t="s">
        <v>2397</v>
      </c>
      <c r="R1075" s="23"/>
    </row>
    <row r="1076" spans="1:18" ht="60.75" thickBot="1" x14ac:dyDescent="0.3">
      <c r="A1076" s="82"/>
      <c r="B1076" s="85"/>
      <c r="C1076" s="41"/>
      <c r="D1076" s="40"/>
      <c r="E1076" s="41"/>
      <c r="F1076" s="40"/>
      <c r="G1076" s="41"/>
      <c r="H1076" s="40"/>
      <c r="I1076" s="36"/>
      <c r="J1076" s="40"/>
      <c r="K1076" s="36"/>
      <c r="L1076" s="40"/>
      <c r="M1076" s="36"/>
      <c r="N1076" s="40"/>
      <c r="O1076" s="44"/>
      <c r="P1076" s="103" t="s">
        <v>3611</v>
      </c>
      <c r="Q1076" s="73" t="s">
        <v>2398</v>
      </c>
      <c r="R1076" s="23"/>
    </row>
    <row r="1077" spans="1:18" ht="48.75" thickBot="1" x14ac:dyDescent="0.3">
      <c r="A1077" s="82"/>
      <c r="B1077" s="85" t="s">
        <v>2404</v>
      </c>
      <c r="C1077" s="41">
        <v>0</v>
      </c>
      <c r="D1077" s="40">
        <v>1426</v>
      </c>
      <c r="E1077" s="41">
        <v>2548</v>
      </c>
      <c r="F1077" s="40">
        <v>2548</v>
      </c>
      <c r="G1077" s="41">
        <v>2548</v>
      </c>
      <c r="H1077" s="40">
        <v>2548</v>
      </c>
      <c r="I1077" s="36"/>
      <c r="J1077" s="40"/>
      <c r="K1077" s="36"/>
      <c r="L1077" s="40"/>
      <c r="M1077" s="36"/>
      <c r="N1077" s="40">
        <v>15157.194029999997</v>
      </c>
      <c r="O1077" s="44">
        <v>15181.3685</v>
      </c>
      <c r="P1077" s="103" t="s">
        <v>3612</v>
      </c>
      <c r="Q1077" s="73" t="s">
        <v>2398</v>
      </c>
      <c r="R1077" s="23"/>
    </row>
    <row r="1078" spans="1:18" ht="36.75" thickBot="1" x14ac:dyDescent="0.3">
      <c r="A1078" s="82"/>
      <c r="B1078" s="85"/>
      <c r="C1078" s="41"/>
      <c r="D1078" s="40"/>
      <c r="E1078" s="41"/>
      <c r="F1078" s="40"/>
      <c r="G1078" s="41"/>
      <c r="H1078" s="40"/>
      <c r="I1078" s="36"/>
      <c r="J1078" s="40"/>
      <c r="K1078" s="36"/>
      <c r="L1078" s="40"/>
      <c r="M1078" s="36"/>
      <c r="N1078" s="40"/>
      <c r="O1078" s="44"/>
      <c r="P1078" s="103" t="s">
        <v>3613</v>
      </c>
      <c r="Q1078" s="73" t="s">
        <v>2399</v>
      </c>
      <c r="R1078" s="23"/>
    </row>
    <row r="1079" spans="1:18" ht="36.75" thickBot="1" x14ac:dyDescent="0.3">
      <c r="A1079" s="82"/>
      <c r="B1079" s="85"/>
      <c r="C1079" s="41"/>
      <c r="D1079" s="40"/>
      <c r="E1079" s="41"/>
      <c r="F1079" s="40"/>
      <c r="G1079" s="41"/>
      <c r="H1079" s="40"/>
      <c r="I1079" s="36"/>
      <c r="J1079" s="40"/>
      <c r="K1079" s="36"/>
      <c r="L1079" s="40"/>
      <c r="M1079" s="36"/>
      <c r="N1079" s="40"/>
      <c r="O1079" s="44"/>
      <c r="P1079" s="103" t="s">
        <v>3614</v>
      </c>
      <c r="Q1079" s="73" t="s">
        <v>2405</v>
      </c>
      <c r="R1079" s="23"/>
    </row>
    <row r="1080" spans="1:18" ht="72.75" thickBot="1" x14ac:dyDescent="0.3">
      <c r="A1080" s="82"/>
      <c r="B1080" s="85" t="s">
        <v>2406</v>
      </c>
      <c r="C1080" s="41">
        <v>6553</v>
      </c>
      <c r="D1080" s="40">
        <v>7092</v>
      </c>
      <c r="E1080" s="41">
        <v>7599</v>
      </c>
      <c r="F1080" s="40">
        <v>7599</v>
      </c>
      <c r="G1080" s="41">
        <v>7599</v>
      </c>
      <c r="H1080" s="40">
        <v>7599</v>
      </c>
      <c r="I1080" s="36"/>
      <c r="J1080" s="40"/>
      <c r="K1080" s="36"/>
      <c r="L1080" s="40"/>
      <c r="M1080" s="36"/>
      <c r="N1080" s="40">
        <v>13796.471150000001</v>
      </c>
      <c r="O1080" s="44">
        <v>12586.684059999998</v>
      </c>
      <c r="P1080" s="103" t="s">
        <v>3615</v>
      </c>
      <c r="Q1080" s="73" t="s">
        <v>2400</v>
      </c>
      <c r="R1080" s="23"/>
    </row>
    <row r="1081" spans="1:18" ht="32.25" thickBot="1" x14ac:dyDescent="0.3">
      <c r="A1081" s="82"/>
      <c r="B1081" s="85" t="s">
        <v>2407</v>
      </c>
      <c r="C1081" s="41">
        <v>0</v>
      </c>
      <c r="D1081" s="40">
        <v>0</v>
      </c>
      <c r="E1081" s="41">
        <v>0</v>
      </c>
      <c r="F1081" s="40">
        <v>0</v>
      </c>
      <c r="G1081" s="41">
        <v>0</v>
      </c>
      <c r="H1081" s="40">
        <v>0</v>
      </c>
      <c r="I1081" s="36"/>
      <c r="J1081" s="40"/>
      <c r="K1081" s="36"/>
      <c r="L1081" s="40"/>
      <c r="M1081" s="36"/>
      <c r="N1081" s="40">
        <v>711433.60142999992</v>
      </c>
      <c r="O1081" s="44">
        <v>777914.43779</v>
      </c>
      <c r="P1081" s="103" t="s">
        <v>3616</v>
      </c>
      <c r="Q1081" s="73" t="s">
        <v>2401</v>
      </c>
      <c r="R1081" s="23"/>
    </row>
    <row r="1082" spans="1:18" ht="16.5" thickBot="1" x14ac:dyDescent="0.3">
      <c r="A1082" s="82"/>
      <c r="B1082" s="85" t="s">
        <v>1122</v>
      </c>
      <c r="C1082" s="41">
        <v>373</v>
      </c>
      <c r="D1082" s="40">
        <v>3045</v>
      </c>
      <c r="E1082" s="41">
        <v>5436</v>
      </c>
      <c r="F1082" s="40">
        <v>5436</v>
      </c>
      <c r="G1082" s="41">
        <v>5436</v>
      </c>
      <c r="H1082" s="40">
        <v>5436</v>
      </c>
      <c r="I1082" s="36"/>
      <c r="J1082" s="40"/>
      <c r="K1082" s="36"/>
      <c r="L1082" s="40"/>
      <c r="M1082" s="36"/>
      <c r="N1082" s="40">
        <v>36602.11634</v>
      </c>
      <c r="O1082" s="44">
        <v>45274.996960000004</v>
      </c>
      <c r="P1082" s="103" t="s">
        <v>2422</v>
      </c>
      <c r="Q1082" s="99" t="s">
        <v>2422</v>
      </c>
      <c r="R1082" s="23"/>
    </row>
    <row r="1083" spans="1:18" ht="16.5" customHeight="1" thickBot="1" x14ac:dyDescent="0.3">
      <c r="A1083" s="147" t="s">
        <v>2389</v>
      </c>
      <c r="B1083" s="148"/>
      <c r="C1083" s="6">
        <f>SUM(C1084:C1087)</f>
        <v>2800</v>
      </c>
      <c r="D1083" s="6">
        <f t="shared" ref="D1083:H1083" si="55">SUM(D1084:D1087)</f>
        <v>3485</v>
      </c>
      <c r="E1083" s="6">
        <f t="shared" si="55"/>
        <v>6583</v>
      </c>
      <c r="F1083" s="6">
        <f t="shared" si="55"/>
        <v>6583</v>
      </c>
      <c r="G1083" s="6">
        <f t="shared" si="55"/>
        <v>6583</v>
      </c>
      <c r="H1083" s="6">
        <f t="shared" si="55"/>
        <v>6583</v>
      </c>
      <c r="I1083" s="156" t="s">
        <v>3903</v>
      </c>
      <c r="J1083" s="156"/>
      <c r="K1083" s="156"/>
      <c r="L1083" s="156"/>
      <c r="M1083" s="156"/>
      <c r="N1083" s="6">
        <f>SUM(N1084:N1087)</f>
        <v>41448.409149999992</v>
      </c>
      <c r="O1083" s="6">
        <f>SUM(O1084:O1087)</f>
        <v>50929.985070000002</v>
      </c>
      <c r="P1083" s="98"/>
      <c r="Q1083" s="98"/>
      <c r="R1083" s="4"/>
    </row>
    <row r="1084" spans="1:18" ht="36.75" thickBot="1" x14ac:dyDescent="0.3">
      <c r="A1084" s="82"/>
      <c r="B1084" s="85" t="s">
        <v>2390</v>
      </c>
      <c r="C1084" s="41">
        <v>277</v>
      </c>
      <c r="D1084" s="40">
        <v>462</v>
      </c>
      <c r="E1084" s="41">
        <v>1200</v>
      </c>
      <c r="F1084" s="40">
        <v>1200</v>
      </c>
      <c r="G1084" s="41">
        <v>1200</v>
      </c>
      <c r="H1084" s="40">
        <v>1200</v>
      </c>
      <c r="I1084" s="36"/>
      <c r="J1084" s="40"/>
      <c r="K1084" s="36"/>
      <c r="L1084" s="40"/>
      <c r="M1084" s="36"/>
      <c r="N1084" s="40">
        <v>13079.443089999997</v>
      </c>
      <c r="O1084" s="44">
        <v>21529.99654</v>
      </c>
      <c r="P1084" s="103" t="s">
        <v>3617</v>
      </c>
      <c r="Q1084" s="73" t="s">
        <v>3618</v>
      </c>
      <c r="R1084" s="23"/>
    </row>
    <row r="1085" spans="1:18" ht="96.75" thickBot="1" x14ac:dyDescent="0.3">
      <c r="A1085" s="82"/>
      <c r="B1085" s="85" t="s">
        <v>2391</v>
      </c>
      <c r="C1085" s="41">
        <v>2218</v>
      </c>
      <c r="D1085" s="40">
        <v>2218</v>
      </c>
      <c r="E1085" s="41">
        <v>2878</v>
      </c>
      <c r="F1085" s="40">
        <v>2878</v>
      </c>
      <c r="G1085" s="41">
        <v>2878</v>
      </c>
      <c r="H1085" s="40">
        <v>2878</v>
      </c>
      <c r="I1085" s="36"/>
      <c r="J1085" s="40"/>
      <c r="K1085" s="36"/>
      <c r="L1085" s="40"/>
      <c r="M1085" s="36"/>
      <c r="N1085" s="40">
        <v>1917.9063500000002</v>
      </c>
      <c r="O1085" s="44">
        <v>4107.4541500000005</v>
      </c>
      <c r="P1085" s="103" t="s">
        <v>3619</v>
      </c>
      <c r="Q1085" s="114" t="s">
        <v>3620</v>
      </c>
      <c r="R1085" s="23"/>
    </row>
    <row r="1086" spans="1:18" ht="96.75" thickBot="1" x14ac:dyDescent="0.3">
      <c r="A1086" s="82"/>
      <c r="B1086" s="85" t="s">
        <v>2392</v>
      </c>
      <c r="C1086" s="41">
        <v>305</v>
      </c>
      <c r="D1086" s="40">
        <v>305</v>
      </c>
      <c r="E1086" s="41">
        <v>305</v>
      </c>
      <c r="F1086" s="40">
        <v>305</v>
      </c>
      <c r="G1086" s="41">
        <v>305</v>
      </c>
      <c r="H1086" s="40">
        <v>305</v>
      </c>
      <c r="I1086" s="36"/>
      <c r="J1086" s="40"/>
      <c r="K1086" s="36"/>
      <c r="L1086" s="40"/>
      <c r="M1086" s="36"/>
      <c r="N1086" s="40">
        <v>2051.7463000000002</v>
      </c>
      <c r="O1086" s="44">
        <v>2272.7738799999997</v>
      </c>
      <c r="P1086" s="103" t="s">
        <v>3621</v>
      </c>
      <c r="Q1086" s="114" t="s">
        <v>3622</v>
      </c>
      <c r="R1086" s="23"/>
    </row>
    <row r="1087" spans="1:18" ht="16.5" thickBot="1" x14ac:dyDescent="0.3">
      <c r="A1087" s="82"/>
      <c r="B1087" s="85" t="s">
        <v>1122</v>
      </c>
      <c r="C1087" s="41">
        <v>0</v>
      </c>
      <c r="D1087" s="40">
        <v>500</v>
      </c>
      <c r="E1087" s="41">
        <v>2200</v>
      </c>
      <c r="F1087" s="40">
        <v>2200</v>
      </c>
      <c r="G1087" s="41">
        <v>2200</v>
      </c>
      <c r="H1087" s="40">
        <v>2200</v>
      </c>
      <c r="I1087" s="36"/>
      <c r="J1087" s="40"/>
      <c r="K1087" s="36"/>
      <c r="L1087" s="40"/>
      <c r="M1087" s="36"/>
      <c r="N1087" s="40">
        <v>24399.313409999999</v>
      </c>
      <c r="O1087" s="44">
        <v>23019.7605</v>
      </c>
      <c r="P1087" s="103" t="s">
        <v>2422</v>
      </c>
      <c r="Q1087" s="99" t="s">
        <v>2422</v>
      </c>
      <c r="R1087" s="23"/>
    </row>
    <row r="1088" spans="1:18" ht="16.5" customHeight="1" thickBot="1" x14ac:dyDescent="0.3">
      <c r="A1088" s="147" t="s">
        <v>1226</v>
      </c>
      <c r="B1088" s="148"/>
      <c r="C1088" s="5">
        <v>0</v>
      </c>
      <c r="D1088" s="5">
        <v>230</v>
      </c>
      <c r="E1088" s="5">
        <v>230</v>
      </c>
      <c r="F1088" s="5">
        <v>230</v>
      </c>
      <c r="G1088" s="5">
        <v>230</v>
      </c>
      <c r="H1088" s="5">
        <v>230</v>
      </c>
      <c r="I1088" s="20">
        <v>0</v>
      </c>
      <c r="J1088" s="20">
        <v>-1</v>
      </c>
      <c r="K1088" s="20">
        <v>-1</v>
      </c>
      <c r="L1088" s="20">
        <v>-1</v>
      </c>
      <c r="M1088" s="20">
        <v>-1</v>
      </c>
      <c r="N1088" s="5">
        <f>SUM(N1089:N1094)</f>
        <v>1931.1886300000001</v>
      </c>
      <c r="O1088" s="5">
        <f>SUM(O1089:O1094)</f>
        <v>1949.5328900000002</v>
      </c>
      <c r="P1088" s="98"/>
      <c r="Q1088" s="98"/>
      <c r="R1088" s="22"/>
    </row>
    <row r="1089" spans="1:18" ht="24.75" thickBot="1" x14ac:dyDescent="0.3">
      <c r="A1089" s="81"/>
      <c r="B1089" s="75" t="s">
        <v>3883</v>
      </c>
      <c r="C1089" s="137" t="s">
        <v>3901</v>
      </c>
      <c r="D1089" s="137"/>
      <c r="E1089" s="137"/>
      <c r="F1089" s="137"/>
      <c r="G1089" s="137"/>
      <c r="H1089" s="137"/>
      <c r="I1089" s="140" t="s">
        <v>3901</v>
      </c>
      <c r="J1089" s="140"/>
      <c r="K1089" s="140"/>
      <c r="L1089" s="140"/>
      <c r="M1089" s="140"/>
      <c r="N1089" s="43">
        <v>264.92366000000004</v>
      </c>
      <c r="O1089" s="44">
        <v>263.46109000000001</v>
      </c>
      <c r="P1089" s="69" t="s">
        <v>3623</v>
      </c>
      <c r="Q1089" s="96" t="s">
        <v>3624</v>
      </c>
      <c r="R1089" s="144" t="s">
        <v>2562</v>
      </c>
    </row>
    <row r="1090" spans="1:18" ht="24.75" thickBot="1" x14ac:dyDescent="0.3">
      <c r="A1090" s="81"/>
      <c r="B1090" s="75"/>
      <c r="C1090" s="138"/>
      <c r="D1090" s="138"/>
      <c r="E1090" s="138"/>
      <c r="F1090" s="138"/>
      <c r="G1090" s="138"/>
      <c r="H1090" s="138"/>
      <c r="I1090" s="141"/>
      <c r="J1090" s="141"/>
      <c r="K1090" s="141"/>
      <c r="L1090" s="141"/>
      <c r="M1090" s="141"/>
      <c r="N1090" s="43"/>
      <c r="O1090" s="44"/>
      <c r="P1090" s="69" t="s">
        <v>1227</v>
      </c>
      <c r="Q1090" s="96" t="s">
        <v>3625</v>
      </c>
      <c r="R1090" s="145"/>
    </row>
    <row r="1091" spans="1:18" ht="36.75" thickBot="1" x14ac:dyDescent="0.3">
      <c r="A1091" s="81"/>
      <c r="B1091" s="75" t="s">
        <v>3884</v>
      </c>
      <c r="C1091" s="138"/>
      <c r="D1091" s="138"/>
      <c r="E1091" s="138"/>
      <c r="F1091" s="138"/>
      <c r="G1091" s="138"/>
      <c r="H1091" s="138"/>
      <c r="I1091" s="141"/>
      <c r="J1091" s="141"/>
      <c r="K1091" s="141"/>
      <c r="L1091" s="141"/>
      <c r="M1091" s="141"/>
      <c r="N1091" s="43">
        <v>374.61020999999994</v>
      </c>
      <c r="O1091" s="44">
        <v>375.36484999999999</v>
      </c>
      <c r="P1091" s="69" t="s">
        <v>3626</v>
      </c>
      <c r="Q1091" s="96" t="s">
        <v>3627</v>
      </c>
      <c r="R1091" s="145"/>
    </row>
    <row r="1092" spans="1:18" ht="36.75" thickBot="1" x14ac:dyDescent="0.3">
      <c r="A1092" s="81"/>
      <c r="B1092" s="75" t="s">
        <v>3885</v>
      </c>
      <c r="C1092" s="138"/>
      <c r="D1092" s="138"/>
      <c r="E1092" s="138"/>
      <c r="F1092" s="138"/>
      <c r="G1092" s="138"/>
      <c r="H1092" s="138"/>
      <c r="I1092" s="141"/>
      <c r="J1092" s="141"/>
      <c r="K1092" s="141"/>
      <c r="L1092" s="141"/>
      <c r="M1092" s="141"/>
      <c r="N1092" s="43">
        <v>425.53734000000003</v>
      </c>
      <c r="O1092" s="44">
        <v>462.14578</v>
      </c>
      <c r="P1092" s="69" t="s">
        <v>3628</v>
      </c>
      <c r="Q1092" s="96" t="s">
        <v>3629</v>
      </c>
      <c r="R1092" s="145"/>
    </row>
    <row r="1093" spans="1:18" ht="36.75" thickBot="1" x14ac:dyDescent="0.3">
      <c r="A1093" s="81"/>
      <c r="B1093" s="75"/>
      <c r="C1093" s="138"/>
      <c r="D1093" s="138"/>
      <c r="E1093" s="138"/>
      <c r="F1093" s="138"/>
      <c r="G1093" s="138"/>
      <c r="H1093" s="138"/>
      <c r="I1093" s="141"/>
      <c r="J1093" s="141"/>
      <c r="K1093" s="141"/>
      <c r="L1093" s="141"/>
      <c r="M1093" s="141"/>
      <c r="N1093" s="43"/>
      <c r="O1093" s="44"/>
      <c r="P1093" s="69" t="s">
        <v>3630</v>
      </c>
      <c r="Q1093" s="96" t="s">
        <v>3631</v>
      </c>
      <c r="R1093" s="145"/>
    </row>
    <row r="1094" spans="1:18" ht="16.5" thickBot="1" x14ac:dyDescent="0.3">
      <c r="A1094" s="81"/>
      <c r="B1094" s="75" t="s">
        <v>1122</v>
      </c>
      <c r="C1094" s="139"/>
      <c r="D1094" s="139"/>
      <c r="E1094" s="139"/>
      <c r="F1094" s="139"/>
      <c r="G1094" s="139"/>
      <c r="H1094" s="139"/>
      <c r="I1094" s="142"/>
      <c r="J1094" s="142"/>
      <c r="K1094" s="142"/>
      <c r="L1094" s="142"/>
      <c r="M1094" s="142"/>
      <c r="N1094" s="43">
        <v>866.11741999999992</v>
      </c>
      <c r="O1094" s="44">
        <v>848.56117000000017</v>
      </c>
      <c r="P1094" s="69" t="s">
        <v>2422</v>
      </c>
      <c r="Q1094" s="96" t="s">
        <v>2422</v>
      </c>
      <c r="R1094" s="146"/>
    </row>
    <row r="1095" spans="1:18" ht="16.5" customHeight="1" thickBot="1" x14ac:dyDescent="0.3">
      <c r="A1095" s="147" t="s">
        <v>1128</v>
      </c>
      <c r="B1095" s="148"/>
      <c r="C1095" s="25">
        <v>0</v>
      </c>
      <c r="D1095" s="25">
        <v>0</v>
      </c>
      <c r="E1095" s="25">
        <v>283</v>
      </c>
      <c r="F1095" s="25">
        <v>283</v>
      </c>
      <c r="G1095" s="25">
        <v>283</v>
      </c>
      <c r="H1095" s="25">
        <v>283</v>
      </c>
      <c r="I1095" s="26">
        <v>0</v>
      </c>
      <c r="J1095" s="26">
        <v>0</v>
      </c>
      <c r="K1095" s="26">
        <v>0</v>
      </c>
      <c r="L1095" s="26">
        <v>0</v>
      </c>
      <c r="M1095" s="26">
        <v>0</v>
      </c>
      <c r="N1095" s="5">
        <f>SUM(N1096:N1099)</f>
        <v>1416.0316499999999</v>
      </c>
      <c r="O1095" s="5">
        <f>SUM(O1096:O1099)</f>
        <v>1735.7346499999999</v>
      </c>
      <c r="P1095" s="98"/>
      <c r="Q1095" s="98"/>
      <c r="R1095" s="22"/>
    </row>
    <row r="1096" spans="1:18" ht="32.25" thickBot="1" x14ac:dyDescent="0.3">
      <c r="A1096" s="81"/>
      <c r="B1096" s="76" t="s">
        <v>3886</v>
      </c>
      <c r="C1096" s="137" t="s">
        <v>3901</v>
      </c>
      <c r="D1096" s="137"/>
      <c r="E1096" s="137"/>
      <c r="F1096" s="137"/>
      <c r="G1096" s="137"/>
      <c r="H1096" s="137"/>
      <c r="I1096" s="140" t="s">
        <v>3901</v>
      </c>
      <c r="J1096" s="140"/>
      <c r="K1096" s="140"/>
      <c r="L1096" s="140"/>
      <c r="M1096" s="140"/>
      <c r="N1096" s="43">
        <v>946.41900999999984</v>
      </c>
      <c r="O1096" s="44">
        <v>1117.0041799999999</v>
      </c>
      <c r="P1096" s="69" t="s">
        <v>3632</v>
      </c>
      <c r="Q1096" s="115" t="s">
        <v>1129</v>
      </c>
      <c r="R1096" s="144" t="s">
        <v>2562</v>
      </c>
    </row>
    <row r="1097" spans="1:18" ht="24.75" thickBot="1" x14ac:dyDescent="0.3">
      <c r="A1097" s="81"/>
      <c r="B1097" s="75"/>
      <c r="C1097" s="138"/>
      <c r="D1097" s="138"/>
      <c r="E1097" s="138"/>
      <c r="F1097" s="138"/>
      <c r="G1097" s="138"/>
      <c r="H1097" s="138"/>
      <c r="I1097" s="141"/>
      <c r="J1097" s="141"/>
      <c r="K1097" s="141"/>
      <c r="L1097" s="141"/>
      <c r="M1097" s="141"/>
      <c r="N1097" s="43"/>
      <c r="O1097" s="44"/>
      <c r="P1097" s="69" t="s">
        <v>3633</v>
      </c>
      <c r="Q1097" s="96">
        <v>0.6</v>
      </c>
      <c r="R1097" s="145"/>
    </row>
    <row r="1098" spans="1:18" ht="36.75" thickBot="1" x14ac:dyDescent="0.3">
      <c r="A1098" s="81"/>
      <c r="B1098" s="75"/>
      <c r="C1098" s="138"/>
      <c r="D1098" s="138"/>
      <c r="E1098" s="138"/>
      <c r="F1098" s="138"/>
      <c r="G1098" s="138"/>
      <c r="H1098" s="138"/>
      <c r="I1098" s="141"/>
      <c r="J1098" s="141"/>
      <c r="K1098" s="141"/>
      <c r="L1098" s="141"/>
      <c r="M1098" s="141"/>
      <c r="N1098" s="43"/>
      <c r="O1098" s="44"/>
      <c r="P1098" s="69" t="s">
        <v>3634</v>
      </c>
      <c r="Q1098" s="96">
        <v>0.6</v>
      </c>
      <c r="R1098" s="145"/>
    </row>
    <row r="1099" spans="1:18" ht="16.5" thickBot="1" x14ac:dyDescent="0.3">
      <c r="A1099" s="81"/>
      <c r="B1099" s="75" t="s">
        <v>1122</v>
      </c>
      <c r="C1099" s="139"/>
      <c r="D1099" s="139"/>
      <c r="E1099" s="139"/>
      <c r="F1099" s="139"/>
      <c r="G1099" s="139"/>
      <c r="H1099" s="139"/>
      <c r="I1099" s="142"/>
      <c r="J1099" s="142"/>
      <c r="K1099" s="142"/>
      <c r="L1099" s="142"/>
      <c r="M1099" s="142"/>
      <c r="N1099" s="43">
        <v>469.61264</v>
      </c>
      <c r="O1099" s="44">
        <v>618.73046999999997</v>
      </c>
      <c r="P1099" s="69" t="s">
        <v>2422</v>
      </c>
      <c r="Q1099" s="99" t="s">
        <v>2422</v>
      </c>
      <c r="R1099" s="146"/>
    </row>
    <row r="1100" spans="1:18" ht="16.5" customHeight="1" thickBot="1" x14ac:dyDescent="0.3">
      <c r="A1100" s="147" t="s">
        <v>2408</v>
      </c>
      <c r="B1100" s="148"/>
      <c r="C1100" s="6">
        <f>SUM(C1101:C1111)</f>
        <v>36100</v>
      </c>
      <c r="D1100" s="6">
        <f t="shared" ref="D1100:H1100" si="56">SUM(D1101:D1111)</f>
        <v>49232</v>
      </c>
      <c r="E1100" s="6">
        <f t="shared" si="56"/>
        <v>65177</v>
      </c>
      <c r="F1100" s="6">
        <f t="shared" si="56"/>
        <v>35373</v>
      </c>
      <c r="G1100" s="6">
        <f t="shared" si="56"/>
        <v>35373</v>
      </c>
      <c r="H1100" s="6">
        <f t="shared" si="56"/>
        <v>35373</v>
      </c>
      <c r="I1100" s="156" t="s">
        <v>3903</v>
      </c>
      <c r="J1100" s="156"/>
      <c r="K1100" s="156"/>
      <c r="L1100" s="156"/>
      <c r="M1100" s="156"/>
      <c r="N1100" s="86">
        <f>SUM(N1101:N1111)</f>
        <v>1675980.4317299998</v>
      </c>
      <c r="O1100" s="86">
        <v>1754372.12439</v>
      </c>
      <c r="P1100" s="98"/>
      <c r="Q1100" s="98"/>
      <c r="R1100" s="4"/>
    </row>
    <row r="1101" spans="1:18" ht="48.75" thickBot="1" x14ac:dyDescent="0.3">
      <c r="A1101" s="81"/>
      <c r="B1101" s="85" t="s">
        <v>3887</v>
      </c>
      <c r="C1101" s="41">
        <v>0</v>
      </c>
      <c r="D1101" s="40">
        <v>538</v>
      </c>
      <c r="E1101" s="41">
        <v>3194</v>
      </c>
      <c r="F1101" s="40">
        <v>3194</v>
      </c>
      <c r="G1101" s="41">
        <v>3194</v>
      </c>
      <c r="H1101" s="40">
        <v>3194</v>
      </c>
      <c r="I1101" s="36"/>
      <c r="J1101" s="40"/>
      <c r="K1101" s="36"/>
      <c r="L1101" s="40"/>
      <c r="M1101" s="36"/>
      <c r="N1101" s="40">
        <v>1031327.50966</v>
      </c>
      <c r="O1101" s="121" t="s">
        <v>1160</v>
      </c>
      <c r="P1101" s="103" t="s">
        <v>3635</v>
      </c>
      <c r="Q1101" s="73" t="s">
        <v>2409</v>
      </c>
      <c r="R1101" s="23"/>
    </row>
    <row r="1102" spans="1:18" ht="24.75" thickBot="1" x14ac:dyDescent="0.3">
      <c r="A1102" s="81"/>
      <c r="B1102" s="85"/>
      <c r="C1102" s="41"/>
      <c r="D1102" s="40"/>
      <c r="E1102" s="41"/>
      <c r="F1102" s="40"/>
      <c r="G1102" s="41"/>
      <c r="H1102" s="40"/>
      <c r="I1102" s="36"/>
      <c r="J1102" s="40"/>
      <c r="K1102" s="36"/>
      <c r="L1102" s="40"/>
      <c r="M1102" s="36"/>
      <c r="N1102" s="40"/>
      <c r="O1102" s="44"/>
      <c r="P1102" s="103" t="s">
        <v>3636</v>
      </c>
      <c r="Q1102" s="73" t="s">
        <v>2410</v>
      </c>
      <c r="R1102" s="23"/>
    </row>
    <row r="1103" spans="1:18" ht="48.75" thickBot="1" x14ac:dyDescent="0.3">
      <c r="A1103" s="81"/>
      <c r="B1103" s="77" t="s">
        <v>3888</v>
      </c>
      <c r="C1103" s="41">
        <v>0</v>
      </c>
      <c r="D1103" s="40">
        <v>36</v>
      </c>
      <c r="E1103" s="41">
        <v>213</v>
      </c>
      <c r="F1103" s="40">
        <v>213</v>
      </c>
      <c r="G1103" s="41">
        <v>213</v>
      </c>
      <c r="H1103" s="40">
        <v>213</v>
      </c>
      <c r="I1103" s="36"/>
      <c r="J1103" s="40"/>
      <c r="K1103" s="36"/>
      <c r="L1103" s="40"/>
      <c r="M1103" s="36"/>
      <c r="N1103" s="40">
        <v>48878.796320000009</v>
      </c>
      <c r="O1103" s="121" t="s">
        <v>1160</v>
      </c>
      <c r="P1103" s="103" t="s">
        <v>3637</v>
      </c>
      <c r="Q1103" s="73" t="s">
        <v>3638</v>
      </c>
      <c r="R1103" s="23"/>
    </row>
    <row r="1104" spans="1:18" ht="48.75" thickBot="1" x14ac:dyDescent="0.3">
      <c r="A1104" s="81"/>
      <c r="B1104" s="85" t="s">
        <v>3889</v>
      </c>
      <c r="C1104" s="41">
        <v>36100</v>
      </c>
      <c r="D1104" s="40">
        <v>46124</v>
      </c>
      <c r="E1104" s="41">
        <v>54199</v>
      </c>
      <c r="F1104" s="40">
        <v>24395</v>
      </c>
      <c r="G1104" s="41">
        <v>24395</v>
      </c>
      <c r="H1104" s="40">
        <v>24395</v>
      </c>
      <c r="I1104" s="36"/>
      <c r="J1104" s="40"/>
      <c r="K1104" s="36"/>
      <c r="L1104" s="40"/>
      <c r="M1104" s="36"/>
      <c r="N1104" s="40">
        <v>468838.90512000001</v>
      </c>
      <c r="O1104" s="44">
        <v>491728.00404000003</v>
      </c>
      <c r="P1104" s="103" t="s">
        <v>3639</v>
      </c>
      <c r="Q1104" s="73" t="s">
        <v>2411</v>
      </c>
      <c r="R1104" s="23"/>
    </row>
    <row r="1105" spans="1:18" ht="36.75" thickBot="1" x14ac:dyDescent="0.3">
      <c r="A1105" s="81"/>
      <c r="B1105" s="85"/>
      <c r="C1105" s="41"/>
      <c r="D1105" s="40"/>
      <c r="E1105" s="41"/>
      <c r="F1105" s="40"/>
      <c r="G1105" s="41"/>
      <c r="H1105" s="40"/>
      <c r="I1105" s="36"/>
      <c r="J1105" s="40"/>
      <c r="K1105" s="36"/>
      <c r="L1105" s="40"/>
      <c r="M1105" s="36"/>
      <c r="N1105" s="40"/>
      <c r="O1105" s="44"/>
      <c r="P1105" s="103" t="s">
        <v>3640</v>
      </c>
      <c r="Q1105" s="73" t="s">
        <v>1593</v>
      </c>
      <c r="R1105" s="23"/>
    </row>
    <row r="1106" spans="1:18" ht="36.75" thickBot="1" x14ac:dyDescent="0.3">
      <c r="A1106" s="81"/>
      <c r="B1106" s="85"/>
      <c r="C1106" s="41"/>
      <c r="D1106" s="40"/>
      <c r="E1106" s="41"/>
      <c r="F1106" s="40"/>
      <c r="G1106" s="41"/>
      <c r="H1106" s="40"/>
      <c r="I1106" s="36"/>
      <c r="J1106" s="40"/>
      <c r="K1106" s="36"/>
      <c r="L1106" s="40"/>
      <c r="M1106" s="36"/>
      <c r="N1106" s="40"/>
      <c r="O1106" s="44"/>
      <c r="P1106" s="103" t="s">
        <v>3641</v>
      </c>
      <c r="Q1106" s="73" t="s">
        <v>3642</v>
      </c>
      <c r="R1106" s="23"/>
    </row>
    <row r="1107" spans="1:18" ht="36.75" thickBot="1" x14ac:dyDescent="0.3">
      <c r="A1107" s="81"/>
      <c r="B1107" s="77" t="s">
        <v>3890</v>
      </c>
      <c r="C1107" s="41">
        <v>0</v>
      </c>
      <c r="D1107" s="40">
        <v>1577</v>
      </c>
      <c r="E1107" s="41">
        <v>1788</v>
      </c>
      <c r="F1107" s="40">
        <v>1788</v>
      </c>
      <c r="G1107" s="41">
        <v>1788</v>
      </c>
      <c r="H1107" s="40">
        <v>1788</v>
      </c>
      <c r="I1107" s="36"/>
      <c r="J1107" s="40"/>
      <c r="K1107" s="36"/>
      <c r="L1107" s="40"/>
      <c r="M1107" s="36"/>
      <c r="N1107" s="40">
        <v>20793.84071</v>
      </c>
      <c r="O1107" s="44">
        <v>5669.9181300000009</v>
      </c>
      <c r="P1107" s="103" t="s">
        <v>3643</v>
      </c>
      <c r="Q1107" s="73" t="s">
        <v>1887</v>
      </c>
      <c r="R1107" s="23"/>
    </row>
    <row r="1108" spans="1:18" ht="16.5" thickBot="1" x14ac:dyDescent="0.3">
      <c r="A1108" s="81"/>
      <c r="B1108" s="85" t="s">
        <v>3891</v>
      </c>
      <c r="C1108" s="41">
        <v>0</v>
      </c>
      <c r="D1108" s="40">
        <v>65</v>
      </c>
      <c r="E1108" s="41">
        <v>135</v>
      </c>
      <c r="F1108" s="40">
        <v>135</v>
      </c>
      <c r="G1108" s="41">
        <v>135</v>
      </c>
      <c r="H1108" s="40">
        <v>135</v>
      </c>
      <c r="I1108" s="36"/>
      <c r="J1108" s="40"/>
      <c r="K1108" s="36"/>
      <c r="L1108" s="40"/>
      <c r="M1108" s="36"/>
      <c r="N1108" s="40">
        <v>1865.4954299999999</v>
      </c>
      <c r="O1108" s="44">
        <v>2125.49143</v>
      </c>
      <c r="P1108" s="103" t="s">
        <v>2412</v>
      </c>
      <c r="Q1108" s="73" t="s">
        <v>1418</v>
      </c>
      <c r="R1108" s="23"/>
    </row>
    <row r="1109" spans="1:18" ht="24.75" thickBot="1" x14ac:dyDescent="0.3">
      <c r="A1109" s="81"/>
      <c r="B1109" s="85"/>
      <c r="C1109" s="41"/>
      <c r="D1109" s="40"/>
      <c r="E1109" s="41"/>
      <c r="F1109" s="40"/>
      <c r="G1109" s="41"/>
      <c r="H1109" s="40"/>
      <c r="I1109" s="36"/>
      <c r="J1109" s="40"/>
      <c r="K1109" s="36"/>
      <c r="L1109" s="40"/>
      <c r="M1109" s="36"/>
      <c r="N1109" s="40"/>
      <c r="O1109" s="44"/>
      <c r="P1109" s="103" t="s">
        <v>2413</v>
      </c>
      <c r="Q1109" s="73" t="s">
        <v>2414</v>
      </c>
      <c r="R1109" s="23"/>
    </row>
    <row r="1110" spans="1:18" ht="48.75" thickBot="1" x14ac:dyDescent="0.3">
      <c r="A1110" s="81"/>
      <c r="B1110" s="85"/>
      <c r="C1110" s="41"/>
      <c r="D1110" s="40"/>
      <c r="E1110" s="41"/>
      <c r="F1110" s="40"/>
      <c r="G1110" s="41"/>
      <c r="H1110" s="40"/>
      <c r="I1110" s="36"/>
      <c r="J1110" s="40"/>
      <c r="K1110" s="36"/>
      <c r="L1110" s="40"/>
      <c r="M1110" s="36"/>
      <c r="N1110" s="40"/>
      <c r="O1110" s="44"/>
      <c r="P1110" s="103" t="s">
        <v>2415</v>
      </c>
      <c r="Q1110" s="73" t="s">
        <v>1003</v>
      </c>
      <c r="R1110" s="23"/>
    </row>
    <row r="1111" spans="1:18" ht="16.5" customHeight="1" thickBot="1" x14ac:dyDescent="0.3">
      <c r="A1111" s="81"/>
      <c r="B1111" s="75" t="s">
        <v>1122</v>
      </c>
      <c r="C1111" s="41">
        <v>0</v>
      </c>
      <c r="D1111" s="40">
        <v>892</v>
      </c>
      <c r="E1111" s="41">
        <v>5648</v>
      </c>
      <c r="F1111" s="40">
        <v>5648</v>
      </c>
      <c r="G1111" s="41">
        <v>5648</v>
      </c>
      <c r="H1111" s="40">
        <v>5648</v>
      </c>
      <c r="I1111" s="36"/>
      <c r="J1111" s="40"/>
      <c r="K1111" s="36"/>
      <c r="L1111" s="40"/>
      <c r="M1111" s="36"/>
      <c r="N1111" s="40">
        <v>104275.88449</v>
      </c>
      <c r="O1111" s="44">
        <v>142078.49527000001</v>
      </c>
      <c r="P1111" s="103" t="s">
        <v>2422</v>
      </c>
      <c r="Q1111" s="99" t="s">
        <v>2422</v>
      </c>
      <c r="R1111" s="23"/>
    </row>
    <row r="1112" spans="1:18" ht="16.5" customHeight="1" thickBot="1" x14ac:dyDescent="0.3">
      <c r="A1112" s="147" t="s">
        <v>2325</v>
      </c>
      <c r="B1112" s="148"/>
      <c r="C1112" s="6">
        <f>SUM(C1113:C1122)</f>
        <v>6567</v>
      </c>
      <c r="D1112" s="6">
        <f t="shared" ref="D1112:H1112" si="57">SUM(D1113:D1122)</f>
        <v>9285</v>
      </c>
      <c r="E1112" s="6">
        <f t="shared" si="57"/>
        <v>16270</v>
      </c>
      <c r="F1112" s="6">
        <f t="shared" si="57"/>
        <v>16270</v>
      </c>
      <c r="G1112" s="6">
        <f t="shared" si="57"/>
        <v>16270</v>
      </c>
      <c r="H1112" s="6">
        <f t="shared" si="57"/>
        <v>16270</v>
      </c>
      <c r="I1112" s="156" t="s">
        <v>3903</v>
      </c>
      <c r="J1112" s="156"/>
      <c r="K1112" s="156"/>
      <c r="L1112" s="156"/>
      <c r="M1112" s="156"/>
      <c r="N1112" s="6">
        <f>SUM(N1113:N1122)</f>
        <v>23352.380440000004</v>
      </c>
      <c r="O1112" s="6">
        <f>SUM(O1113:O1122)</f>
        <v>22567.344199999989</v>
      </c>
      <c r="P1112" s="98"/>
      <c r="Q1112" s="98"/>
      <c r="R1112" s="4"/>
    </row>
    <row r="1113" spans="1:18" ht="16.5" thickBot="1" x14ac:dyDescent="0.3">
      <c r="A1113" s="82"/>
      <c r="B1113" s="77" t="s">
        <v>2326</v>
      </c>
      <c r="C1113" s="41">
        <v>12</v>
      </c>
      <c r="D1113" s="40">
        <v>463</v>
      </c>
      <c r="E1113" s="41">
        <v>2890</v>
      </c>
      <c r="F1113" s="40">
        <v>2890</v>
      </c>
      <c r="G1113" s="41">
        <v>2890</v>
      </c>
      <c r="H1113" s="40">
        <v>2890</v>
      </c>
      <c r="I1113" s="36"/>
      <c r="J1113" s="40"/>
      <c r="K1113" s="36"/>
      <c r="L1113" s="40"/>
      <c r="M1113" s="36"/>
      <c r="N1113" s="43">
        <v>20749.352500000005</v>
      </c>
      <c r="O1113" s="44">
        <v>16389.721679999999</v>
      </c>
      <c r="P1113" s="103" t="s">
        <v>2327</v>
      </c>
      <c r="Q1113" s="73" t="s">
        <v>2329</v>
      </c>
      <c r="R1113" s="23"/>
    </row>
    <row r="1114" spans="1:18" ht="24.75" thickBot="1" x14ac:dyDescent="0.3">
      <c r="A1114" s="82"/>
      <c r="B1114" s="77"/>
      <c r="C1114" s="41"/>
      <c r="D1114" s="40"/>
      <c r="E1114" s="41"/>
      <c r="F1114" s="40"/>
      <c r="G1114" s="41"/>
      <c r="H1114" s="40"/>
      <c r="I1114" s="36"/>
      <c r="J1114" s="40"/>
      <c r="K1114" s="36"/>
      <c r="L1114" s="40"/>
      <c r="M1114" s="36"/>
      <c r="N1114" s="43"/>
      <c r="O1114" s="44"/>
      <c r="P1114" s="103" t="s">
        <v>2328</v>
      </c>
      <c r="Q1114" s="73" t="s">
        <v>2330</v>
      </c>
      <c r="R1114" s="23"/>
    </row>
    <row r="1115" spans="1:18" ht="24.75" thickBot="1" x14ac:dyDescent="0.3">
      <c r="A1115" s="82"/>
      <c r="B1115" s="77" t="s">
        <v>2331</v>
      </c>
      <c r="C1115" s="41">
        <v>6157</v>
      </c>
      <c r="D1115" s="40">
        <v>7187</v>
      </c>
      <c r="E1115" s="41">
        <v>8807</v>
      </c>
      <c r="F1115" s="40">
        <v>8807</v>
      </c>
      <c r="G1115" s="41">
        <v>8807</v>
      </c>
      <c r="H1115" s="40">
        <v>8807</v>
      </c>
      <c r="I1115" s="36"/>
      <c r="J1115" s="40"/>
      <c r="K1115" s="36"/>
      <c r="L1115" s="40"/>
      <c r="M1115" s="36"/>
      <c r="N1115" s="43">
        <v>6958.4670199999991</v>
      </c>
      <c r="O1115" s="44">
        <v>6327.1677099999988</v>
      </c>
      <c r="P1115" s="103" t="s">
        <v>2332</v>
      </c>
      <c r="Q1115" s="73" t="s">
        <v>2335</v>
      </c>
      <c r="R1115" s="23"/>
    </row>
    <row r="1116" spans="1:18" ht="24.75" thickBot="1" x14ac:dyDescent="0.3">
      <c r="A1116" s="82"/>
      <c r="B1116" s="77"/>
      <c r="C1116" s="41"/>
      <c r="D1116" s="40"/>
      <c r="E1116" s="41"/>
      <c r="F1116" s="40"/>
      <c r="G1116" s="41"/>
      <c r="H1116" s="40"/>
      <c r="I1116" s="36"/>
      <c r="J1116" s="40"/>
      <c r="K1116" s="36"/>
      <c r="L1116" s="40"/>
      <c r="M1116" s="36"/>
      <c r="N1116" s="43"/>
      <c r="O1116" s="44"/>
      <c r="P1116" s="103" t="s">
        <v>2333</v>
      </c>
      <c r="Q1116" s="73" t="s">
        <v>2336</v>
      </c>
      <c r="R1116" s="23"/>
    </row>
    <row r="1117" spans="1:18" ht="24.75" thickBot="1" x14ac:dyDescent="0.3">
      <c r="A1117" s="82"/>
      <c r="B1117" s="77"/>
      <c r="C1117" s="41"/>
      <c r="D1117" s="40"/>
      <c r="E1117" s="41"/>
      <c r="F1117" s="40"/>
      <c r="G1117" s="41"/>
      <c r="H1117" s="40"/>
      <c r="I1117" s="36"/>
      <c r="J1117" s="40"/>
      <c r="K1117" s="36"/>
      <c r="L1117" s="40"/>
      <c r="M1117" s="36"/>
      <c r="N1117" s="43"/>
      <c r="O1117" s="44"/>
      <c r="P1117" s="103" t="s">
        <v>2334</v>
      </c>
      <c r="Q1117" s="73" t="s">
        <v>2337</v>
      </c>
      <c r="R1117" s="23"/>
    </row>
    <row r="1118" spans="1:18" ht="16.5" thickBot="1" x14ac:dyDescent="0.3">
      <c r="A1118" s="82"/>
      <c r="B1118" s="77" t="s">
        <v>2338</v>
      </c>
      <c r="C1118" s="41">
        <v>13</v>
      </c>
      <c r="D1118" s="40">
        <v>109</v>
      </c>
      <c r="E1118" s="41">
        <v>247</v>
      </c>
      <c r="F1118" s="40">
        <v>247</v>
      </c>
      <c r="G1118" s="41">
        <v>247</v>
      </c>
      <c r="H1118" s="40">
        <v>247</v>
      </c>
      <c r="I1118" s="36"/>
      <c r="J1118" s="40"/>
      <c r="K1118" s="36"/>
      <c r="L1118" s="40"/>
      <c r="M1118" s="36"/>
      <c r="N1118" s="43">
        <v>-18202.684590000001</v>
      </c>
      <c r="O1118" s="44">
        <v>-16414.392750000006</v>
      </c>
      <c r="P1118" s="103" t="s">
        <v>2339</v>
      </c>
      <c r="Q1118" s="73" t="s">
        <v>2340</v>
      </c>
      <c r="R1118" s="23"/>
    </row>
    <row r="1119" spans="1:18" ht="48.75" thickBot="1" x14ac:dyDescent="0.3">
      <c r="A1119" s="82"/>
      <c r="B1119" s="77"/>
      <c r="C1119" s="41"/>
      <c r="D1119" s="40"/>
      <c r="E1119" s="41"/>
      <c r="F1119" s="40"/>
      <c r="G1119" s="41"/>
      <c r="H1119" s="40"/>
      <c r="I1119" s="36"/>
      <c r="J1119" s="40"/>
      <c r="K1119" s="36"/>
      <c r="L1119" s="40"/>
      <c r="M1119" s="36"/>
      <c r="N1119" s="43"/>
      <c r="O1119" s="44"/>
      <c r="P1119" s="103" t="s">
        <v>2341</v>
      </c>
      <c r="Q1119" s="73" t="s">
        <v>1594</v>
      </c>
      <c r="R1119" s="23"/>
    </row>
    <row r="1120" spans="1:18" ht="48.75" thickBot="1" x14ac:dyDescent="0.3">
      <c r="A1120" s="82"/>
      <c r="B1120" s="77" t="s">
        <v>2304</v>
      </c>
      <c r="C1120" s="41">
        <v>17</v>
      </c>
      <c r="D1120" s="40">
        <v>180</v>
      </c>
      <c r="E1120" s="41">
        <v>180</v>
      </c>
      <c r="F1120" s="40">
        <v>180</v>
      </c>
      <c r="G1120" s="41">
        <v>180</v>
      </c>
      <c r="H1120" s="40">
        <v>180</v>
      </c>
      <c r="I1120" s="36"/>
      <c r="J1120" s="40"/>
      <c r="K1120" s="36"/>
      <c r="L1120" s="40"/>
      <c r="M1120" s="36"/>
      <c r="N1120" s="43">
        <v>3315.8780600000005</v>
      </c>
      <c r="O1120" s="44">
        <v>3402.18426</v>
      </c>
      <c r="P1120" s="103" t="s">
        <v>2342</v>
      </c>
      <c r="Q1120" s="73" t="s">
        <v>1418</v>
      </c>
      <c r="R1120" s="23"/>
    </row>
    <row r="1121" spans="1:18" ht="24.75" thickBot="1" x14ac:dyDescent="0.3">
      <c r="A1121" s="82"/>
      <c r="B1121" s="77"/>
      <c r="C1121" s="41"/>
      <c r="D1121" s="40"/>
      <c r="E1121" s="41"/>
      <c r="F1121" s="40"/>
      <c r="G1121" s="41"/>
      <c r="H1121" s="40"/>
      <c r="I1121" s="36"/>
      <c r="J1121" s="40"/>
      <c r="K1121" s="36"/>
      <c r="L1121" s="40"/>
      <c r="M1121" s="36"/>
      <c r="N1121" s="43"/>
      <c r="O1121" s="44"/>
      <c r="P1121" s="103" t="s">
        <v>2343</v>
      </c>
      <c r="Q1121" s="73" t="s">
        <v>1887</v>
      </c>
      <c r="R1121" s="23"/>
    </row>
    <row r="1122" spans="1:18" ht="16.5" thickBot="1" x14ac:dyDescent="0.3">
      <c r="A1122" s="82"/>
      <c r="B1122" s="75" t="s">
        <v>1122</v>
      </c>
      <c r="C1122" s="41">
        <v>368</v>
      </c>
      <c r="D1122" s="40">
        <v>1346</v>
      </c>
      <c r="E1122" s="41">
        <v>4146</v>
      </c>
      <c r="F1122" s="40">
        <v>4146</v>
      </c>
      <c r="G1122" s="41">
        <v>4146</v>
      </c>
      <c r="H1122" s="40">
        <v>4146</v>
      </c>
      <c r="I1122" s="36"/>
      <c r="J1122" s="40"/>
      <c r="K1122" s="36"/>
      <c r="L1122" s="40"/>
      <c r="M1122" s="36"/>
      <c r="N1122" s="43">
        <v>10531.36745</v>
      </c>
      <c r="O1122" s="44">
        <v>12862.663299999998</v>
      </c>
      <c r="P1122" s="103" t="s">
        <v>2422</v>
      </c>
      <c r="Q1122" s="99" t="s">
        <v>2422</v>
      </c>
      <c r="R1122" s="23"/>
    </row>
    <row r="1126" spans="1:18" x14ac:dyDescent="0.25">
      <c r="C1126" s="188" t="s">
        <v>3902</v>
      </c>
      <c r="D1126" s="188"/>
      <c r="E1126" s="188"/>
      <c r="F1126" s="188"/>
      <c r="G1126" s="188"/>
      <c r="H1126" s="188"/>
      <c r="I1126" s="188"/>
      <c r="J1126" s="188"/>
      <c r="K1126" s="188"/>
      <c r="L1126" s="188"/>
      <c r="M1126" s="188"/>
    </row>
    <row r="1128" spans="1:18" x14ac:dyDescent="0.25">
      <c r="C1128" s="29"/>
      <c r="D1128" s="29"/>
      <c r="E1128" s="29"/>
      <c r="F1128" s="29"/>
      <c r="G1128" s="29"/>
      <c r="H1128" s="29"/>
    </row>
  </sheetData>
  <mergeCells count="235">
    <mergeCell ref="C1126:M1126"/>
    <mergeCell ref="A1112:B1112"/>
    <mergeCell ref="I1112:M1112"/>
    <mergeCell ref="R155:R157"/>
    <mergeCell ref="R170:R181"/>
    <mergeCell ref="R183:R185"/>
    <mergeCell ref="R304:R308"/>
    <mergeCell ref="R444:R446"/>
    <mergeCell ref="R448:R451"/>
    <mergeCell ref="R518:R521"/>
    <mergeCell ref="R613:R618"/>
    <mergeCell ref="R733:R735"/>
    <mergeCell ref="R737:R741"/>
    <mergeCell ref="R743:R746"/>
    <mergeCell ref="R748:R758"/>
    <mergeCell ref="R824:R827"/>
    <mergeCell ref="R839:R865"/>
    <mergeCell ref="R867:R890"/>
    <mergeCell ref="R1089:R1094"/>
    <mergeCell ref="R1096:R1099"/>
    <mergeCell ref="A1033:B1033"/>
    <mergeCell ref="I1033:M1033"/>
    <mergeCell ref="A1060:B1060"/>
    <mergeCell ref="I1060:M1060"/>
    <mergeCell ref="C1061:H1065"/>
    <mergeCell ref="A1068:B1068"/>
    <mergeCell ref="A1070:B1070"/>
    <mergeCell ref="A946:B946"/>
    <mergeCell ref="I946:M946"/>
    <mergeCell ref="A999:B999"/>
    <mergeCell ref="F999:G999"/>
    <mergeCell ref="I999:M999"/>
    <mergeCell ref="F1000:G1000"/>
    <mergeCell ref="F1003:G1003"/>
    <mergeCell ref="F1010:G1010"/>
    <mergeCell ref="F1017:G1017"/>
    <mergeCell ref="F1025:G1025"/>
    <mergeCell ref="F1027:G1027"/>
    <mergeCell ref="A1028:B1028"/>
    <mergeCell ref="I1028:M1028"/>
    <mergeCell ref="Q208:Q211"/>
    <mergeCell ref="P492:P494"/>
    <mergeCell ref="P497:P498"/>
    <mergeCell ref="P499:P500"/>
    <mergeCell ref="P501:P502"/>
    <mergeCell ref="A213:B213"/>
    <mergeCell ref="I213:M213"/>
    <mergeCell ref="A236:B236"/>
    <mergeCell ref="I236:M236"/>
    <mergeCell ref="A261:B261"/>
    <mergeCell ref="I261:M261"/>
    <mergeCell ref="A277:B277"/>
    <mergeCell ref="I277:M277"/>
    <mergeCell ref="A293:B293"/>
    <mergeCell ref="F293:G293"/>
    <mergeCell ref="I293:M293"/>
    <mergeCell ref="A303:B303"/>
    <mergeCell ref="A309:B309"/>
    <mergeCell ref="A318:B318"/>
    <mergeCell ref="A325:B325"/>
    <mergeCell ref="A327:B327"/>
    <mergeCell ref="A409:B409"/>
    <mergeCell ref="F300:G300"/>
    <mergeCell ref="F302:G302"/>
    <mergeCell ref="C170:H181"/>
    <mergeCell ref="I170:M181"/>
    <mergeCell ref="C183:H185"/>
    <mergeCell ref="I183:M185"/>
    <mergeCell ref="I186:M186"/>
    <mergeCell ref="F294:G294"/>
    <mergeCell ref="F297:G297"/>
    <mergeCell ref="I133:M133"/>
    <mergeCell ref="A142:B142"/>
    <mergeCell ref="I142:M142"/>
    <mergeCell ref="A150:B150"/>
    <mergeCell ref="I150:M150"/>
    <mergeCell ref="A154:B154"/>
    <mergeCell ref="A169:B169"/>
    <mergeCell ref="A182:B182"/>
    <mergeCell ref="A186:B186"/>
    <mergeCell ref="C2:H2"/>
    <mergeCell ref="I2:M2"/>
    <mergeCell ref="N2:O2"/>
    <mergeCell ref="P2:Q2"/>
    <mergeCell ref="A4:B4"/>
    <mergeCell ref="A2:B3"/>
    <mergeCell ref="A5:B5"/>
    <mergeCell ref="I35:M35"/>
    <mergeCell ref="I5:M5"/>
    <mergeCell ref="A35:B35"/>
    <mergeCell ref="P3:P4"/>
    <mergeCell ref="Q3:Q4"/>
    <mergeCell ref="F101:H101"/>
    <mergeCell ref="F103:H103"/>
    <mergeCell ref="F105:H105"/>
    <mergeCell ref="F107:H107"/>
    <mergeCell ref="I129:M129"/>
    <mergeCell ref="A133:B133"/>
    <mergeCell ref="R3:R4"/>
    <mergeCell ref="C4:H4"/>
    <mergeCell ref="I4:M4"/>
    <mergeCell ref="N4:O4"/>
    <mergeCell ref="A54:B54"/>
    <mergeCell ref="I54:M54"/>
    <mergeCell ref="A55:B55"/>
    <mergeCell ref="I55:M55"/>
    <mergeCell ref="A57:B57"/>
    <mergeCell ref="I57:M57"/>
    <mergeCell ref="C304:H308"/>
    <mergeCell ref="I304:M308"/>
    <mergeCell ref="I309:M309"/>
    <mergeCell ref="I318:M318"/>
    <mergeCell ref="I325:M325"/>
    <mergeCell ref="I327:M327"/>
    <mergeCell ref="I409:M409"/>
    <mergeCell ref="A86:B86"/>
    <mergeCell ref="I86:M86"/>
    <mergeCell ref="A87:B87"/>
    <mergeCell ref="A95:B95"/>
    <mergeCell ref="I95:M95"/>
    <mergeCell ref="F108:H108"/>
    <mergeCell ref="I109:M109"/>
    <mergeCell ref="I155:M157"/>
    <mergeCell ref="I158:M158"/>
    <mergeCell ref="A109:B109"/>
    <mergeCell ref="A129:B129"/>
    <mergeCell ref="A158:B158"/>
    <mergeCell ref="I87:M87"/>
    <mergeCell ref="F95:H95"/>
    <mergeCell ref="F96:H96"/>
    <mergeCell ref="F99:H99"/>
    <mergeCell ref="F100:H100"/>
    <mergeCell ref="C453:H490"/>
    <mergeCell ref="A491:B491"/>
    <mergeCell ref="I491:M491"/>
    <mergeCell ref="A424:B424"/>
    <mergeCell ref="A443:B443"/>
    <mergeCell ref="A447:B447"/>
    <mergeCell ref="I506:M506"/>
    <mergeCell ref="A511:B511"/>
    <mergeCell ref="I511:M511"/>
    <mergeCell ref="I424:M424"/>
    <mergeCell ref="C444:H446"/>
    <mergeCell ref="I444:M446"/>
    <mergeCell ref="C448:H451"/>
    <mergeCell ref="I448:M451"/>
    <mergeCell ref="A452:B452"/>
    <mergeCell ref="I452:M452"/>
    <mergeCell ref="A517:B517"/>
    <mergeCell ref="C518:H521"/>
    <mergeCell ref="I518:M521"/>
    <mergeCell ref="I522:M522"/>
    <mergeCell ref="C523:H541"/>
    <mergeCell ref="A542:B542"/>
    <mergeCell ref="I542:M542"/>
    <mergeCell ref="A522:B522"/>
    <mergeCell ref="A506:B506"/>
    <mergeCell ref="A579:B579"/>
    <mergeCell ref="I579:M579"/>
    <mergeCell ref="A633:B633"/>
    <mergeCell ref="I633:M633"/>
    <mergeCell ref="A646:B646"/>
    <mergeCell ref="I646:M646"/>
    <mergeCell ref="A664:B664"/>
    <mergeCell ref="I664:M664"/>
    <mergeCell ref="A612:B612"/>
    <mergeCell ref="C613:H618"/>
    <mergeCell ref="I613:M618"/>
    <mergeCell ref="A619:B619"/>
    <mergeCell ref="I619:M619"/>
    <mergeCell ref="A624:B624"/>
    <mergeCell ref="I624:M624"/>
    <mergeCell ref="A588:B588"/>
    <mergeCell ref="I588:M588"/>
    <mergeCell ref="A677:B677"/>
    <mergeCell ref="I677:M677"/>
    <mergeCell ref="A736:B736"/>
    <mergeCell ref="A709:B709"/>
    <mergeCell ref="I709:M709"/>
    <mergeCell ref="A732:B732"/>
    <mergeCell ref="C733:H735"/>
    <mergeCell ref="I733:M735"/>
    <mergeCell ref="C737:H741"/>
    <mergeCell ref="I737:M741"/>
    <mergeCell ref="A742:B742"/>
    <mergeCell ref="C743:H746"/>
    <mergeCell ref="I743:M746"/>
    <mergeCell ref="A747:B747"/>
    <mergeCell ref="C748:H758"/>
    <mergeCell ref="I748:M758"/>
    <mergeCell ref="A759:B759"/>
    <mergeCell ref="A828:B828"/>
    <mergeCell ref="I828:M828"/>
    <mergeCell ref="I759:M759"/>
    <mergeCell ref="A801:B801"/>
    <mergeCell ref="C801:H801"/>
    <mergeCell ref="I801:M801"/>
    <mergeCell ref="A804:B804"/>
    <mergeCell ref="I804:M804"/>
    <mergeCell ref="A823:B823"/>
    <mergeCell ref="C824:H827"/>
    <mergeCell ref="I824:M827"/>
    <mergeCell ref="A834:B834"/>
    <mergeCell ref="I834:M834"/>
    <mergeCell ref="A838:B838"/>
    <mergeCell ref="C839:H865"/>
    <mergeCell ref="I839:M865"/>
    <mergeCell ref="A866:B866"/>
    <mergeCell ref="C867:H890"/>
    <mergeCell ref="I867:M890"/>
    <mergeCell ref="A891:B891"/>
    <mergeCell ref="I891:M891"/>
    <mergeCell ref="A903:B903"/>
    <mergeCell ref="I903:M903"/>
    <mergeCell ref="A919:B919"/>
    <mergeCell ref="I919:M919"/>
    <mergeCell ref="A922:B922"/>
    <mergeCell ref="I922:M922"/>
    <mergeCell ref="A938:B938"/>
    <mergeCell ref="I938:M938"/>
    <mergeCell ref="F1021:G1021"/>
    <mergeCell ref="A1095:B1095"/>
    <mergeCell ref="A1100:B1100"/>
    <mergeCell ref="I1100:M1100"/>
    <mergeCell ref="A1066:B1066"/>
    <mergeCell ref="I1066:M1066"/>
    <mergeCell ref="A1072:B1072"/>
    <mergeCell ref="I1072:M1072"/>
    <mergeCell ref="A1083:B1083"/>
    <mergeCell ref="I1083:M1083"/>
    <mergeCell ref="A1088:B1088"/>
    <mergeCell ref="C1089:H1094"/>
    <mergeCell ref="I1089:M1094"/>
    <mergeCell ref="C1096:H1099"/>
    <mergeCell ref="I1096:M1099"/>
  </mergeCells>
  <pageMargins left="0.7" right="0.7" top="0.75" bottom="0.75" header="0.3" footer="0.3"/>
  <pageSetup paperSize="5" scale="65" fitToWidth="2" fitToHeight="56"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English</vt:lpstr>
      <vt:lpstr>Français</vt:lpstr>
      <vt:lpstr>English!Print_Titles</vt:lpstr>
      <vt:lpstr>Français!Print_Titles</vt:lpstr>
    </vt:vector>
  </TitlesOfParts>
  <Company>House of Commons / Chambre des communes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Stanton</dc:creator>
  <cp:lastModifiedBy>Patricia Brown</cp:lastModifiedBy>
  <cp:lastPrinted>2012-11-07T13:40:57Z</cp:lastPrinted>
  <dcterms:created xsi:type="dcterms:W3CDTF">2012-10-23T20:54:32Z</dcterms:created>
  <dcterms:modified xsi:type="dcterms:W3CDTF">2013-02-19T19:28:32Z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